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L725"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<sst xmlns="http://schemas.openxmlformats.org/spreadsheetml/2006/main" count="2105" uniqueCount="546">
  <si>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</si>
  <si>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</si>
  <si>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</si>
  <si>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</si>
  <si>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</si>
  <si>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</si>
  <si>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</si>
  <si>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</si>
  <si>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</si>
  <si>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</si>
  <si>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</si>
  <si>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</si>
  <si>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</si>
  <si>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</si>
  <si>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</si>
  <si>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</si>
  <si>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</si>
  <si>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</si>
  <si>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</si>
  <si>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</si>
  <si>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</si>
  <si>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</si>
  <si>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</si>
  <si>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</si>
  <si>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</si>
  <si>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</si>
  <si>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</si>
  <si>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</si>
  <si>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</si>
  <si>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</si>
  <si>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</si>
  <si>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</si>
  <si>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</si>
  <si>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</si>
  <si>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</si>
  <si>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</si>
  <si>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</si>
  <si>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</si>
  <si>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</si>
  <si>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</si>
  <si>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</si>
  <si>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</si>
  <si>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</si>
  <si>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</si>
  <si>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</si>
  <si>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</si>
  <si>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</si>
  <si>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</si>
  <si>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</si>
  <si>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</si>
  <si>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</si>
  <si>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</si>
  <si>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</si>
  <si>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</si>
  <si>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</si>
  <si>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</si>
  <si>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</si>
  <si>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</si>
  <si>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</si>
  <si>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</si>
  <si>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</si>
  <si>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</si>
  <si>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</si>
  <si>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</si>
  <si>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</si>
  <si>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</si>
  <si>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</si>
  <si>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</si>
  <si>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</si>
  <si>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</si>
  <si>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</si>
  <si>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</si>
  <si>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</si>
  <si>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</si>
  <si>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</si>
  <si>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</si>
  <si>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</si>
  <si>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</si>
  <si>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</si>
  <si>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</si>
  <si>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</si>
  <si>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</si>
  <si>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</si>
  <si>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</si>
  <si>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</si>
  <si>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</si>
  <si>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</si>
  <si>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</si>
  <si>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</si>
  <si>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</si>
  <si>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</si>
  <si>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</si>
  <si>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</si>
  <si>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</si>
  <si>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</si>
  <si>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</si>
  <si>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</si>
  <si>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</si>
  <si>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</si>
  <si>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</si>
  <si>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</si>
  <si>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</si>
  <si>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</si>
  <si>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</si>
  <si>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</si>
  <si>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</si>
  <si>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</si>
  <si>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</si>
  <si>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</si>
  <si>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</si>
  <si>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</si>
  <si>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</si>
  <si>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</si>
  <si>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</si>
  <si>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</si>
  <si>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</si>
  <si>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</si>
  <si>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</si>
  <si>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</si>
  <si>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</si>
  <si>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</si>
  <si>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</si>
  <si>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</si>
  <si>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</si>
  <si>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</si>
  <si>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</si>
  <si>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</si>
  <si>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</si>
  <si>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</si>
  <si>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</si>
  <si>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</si>
  <si>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</si>
  <si>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</si>
  <si>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</si>
  <si>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</si>
  <si>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</si>
  <si>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</si>
  <si>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</si>
  <si>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</si>
  <si>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</si>
  <si>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</si>
  <si>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</si>
  <si>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</si>
  <si>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</si>
  <si>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</si>
  <si>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</si>
  <si>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</si>
  <si>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</si>
  <si>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</si>
  <si>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</si>
  <si>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</si>
  <si>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</si>
  <si>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</si>
  <si>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</si>
  <si>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</si>
  <si>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</si>
  <si>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</si>
  <si>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</si>
  <si>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</si>
  <si>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</si>
  <si>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</si>
  <si>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</si>
  <si>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</si>
  <si>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</si>
  <si>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</si>
  <si>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</si>
  <si>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</si>
  <si>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</si>
  <si>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</si>
  <si>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</si>
  <si>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</si>
  <si>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</si>
  <si>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</si>
  <si>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</si>
  <si>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</si>
  <si>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</si>
  <si>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</si>
  <si>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</si>
  <si>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</si>
  <si>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</si>
  <si>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</si>
  <si>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</si>
  <si>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</si>
  <si>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</si>
  <si>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</si>
  <si>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</si>
  <si>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</si>
  <si>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</si>
  <si>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</si>
  <si>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</si>
  <si>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</si>
  <si>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</si>
  <si>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</si>
  <si>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</si>
  <si>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</si>
  <si>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</si>
  <si>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</si>
  <si>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</si>
  <si>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</si>
  <si>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</si>
  <si>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</si>
  <si>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</si>
  <si>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</si>
  <si>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</si>
  <si>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</si>
  <si>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</si>
  <si>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</si>
  <si>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</si>
  <si>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</si>
  <si>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</si>
  <si>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</si>
  <si>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</si>
  <si>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</si>
  <si>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</si>
  <si>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</si>
  <si>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</si>
  <si>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</si>
  <si>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</si>
  <si>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</si>
  <si>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</si>
  <si>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</si>
  <si>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</si>
  <si>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</si>
  <si>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</si>
  <si>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</si>
  <si>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</si>
  <si>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</si>
  <si>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</si>
  <si>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</si>
  <si>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</si>
  <si>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</si>
  <si>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</si>
  <si>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</si>
  <si>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</si>
  <si>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</si>
  <si>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</si>
  <si>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</si>
  <si>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</si>
  <si>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</si>
  <si>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</si>
  <si>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</si>
  <si>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</si>
  <si>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</si>
  <si>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</si>
  <si>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</si>
  <si>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</si>
  <si>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</si>
  <si>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</si>
  <si>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</si>
  <si>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</si>
  <si>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</si>
  <si>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</si>
  <si>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</si>
  <si>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</si>
  <si>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</si>
  <si>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</si>
  <si>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</si>
  <si>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</si>
  <si>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</si>
  <si>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</si>
  <si>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</si>
  <si>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</si>
  <si>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</si>
  <si>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</si>
  <si>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</si>
  <si>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</si>
  <si>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</si>
  <si>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</si>
  <si>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</si>
  <si>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</si>
  <si>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</si>
  <si>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</si>
  <si>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</si>
  <si>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</si>
  <si>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</si>
  <si>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</si>
  <si>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</si>
  <si>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</si>
  <si>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</si>
  <si>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</si>
  <si>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</si>
  <si>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</si>
  <si>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</si>
  <si>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</si>
  <si>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</si>
  <si>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</si>
  <si>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</si>
  <si>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</si>
  <si>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</si>
  <si>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</si>
  <si>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</si>
  <si>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</si>
  <si>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</si>
  <si>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</si>
  <si>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</si>
  <si>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</si>
  <si>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</si>
  <si>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</si>
  <si>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</si>
  <si>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</si>
  <si>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</si>
  <si>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</si>
  <si>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</si>
  <si>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</si>
  <si>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</si>
  <si>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</si>
  <si>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</si>
  <si>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</si>
  <si>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</si>
  <si>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</si>
  <si>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</si>
  <si>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</si>
  <si>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</si>
  <si>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</si>
  <si>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</si>
  <si>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</si>
  <si>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</si>
  <si>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</si>
  <si>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</si>
  <si>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</si>
  <si>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</si>
  <si>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</si>
  <si>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</si>
  <si>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</si>
  <si>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</si>
  <si>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</si>
  <si>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</si>
  <si>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</si>
  <si>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</si>
  <si>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</si>
  <si>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</si>
  <si>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</si>
  <si>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</si>
  <si>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</si>
  <si>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</si>
  <si>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</si>
  <si>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</si>
  <si>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</si>
  <si>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</si>
  <si>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</si>
  <si>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</si>
  <si>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</si>
  <si>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</si>
  <si>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</si>
  <si>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</si>
  <si>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</si>
  <si>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</si>
  <si>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</si>
  <si>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</si>
  <si>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</si>
  <si>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</si>
  <si>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</si>
  <si>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</si>
  <si>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</si>
  <si>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</si>
  <si>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</si>
  <si>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</si>
  <si>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</si>
  <si>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</si>
  <si>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</si>
  <si>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</si>
  <si>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</si>
  <si>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</si>
  <si>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</si>
  <si>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</si>
  <si>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</si>
  <si>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</si>
  <si>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</si>
  <si>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</si>
  <si>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</si>
  <si>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</si>
  <si>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</si>
  <si>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</si>
  <si>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</si>
  <si>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</si>
  <si>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</si>
  <si>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</si>
  <si>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</si>
  <si>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</si>
  <si>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</si>
  <si>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</si>
  <si>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</si>
  <si>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</si>
  <si>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</si>
  <si>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</si>
  <si>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</si>
  <si>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</si>
  <si>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</si>
  <si>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</si>
  <si>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</si>
  <si>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</si>
  <si>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</si>
  <si>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</si>
  <si>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</si>
  <si>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</si>
  <si>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</si>
  <si>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</si>
  <si>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</si>
  <si>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</si>
  <si>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</si>
  <si>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</si>
  <si>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</si>
  <si>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</si>
  <si>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</si>
  <si>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</si>
  <si>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</si>
  <si>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</si>
  <si>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</si>
  <si>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</si>
  <si>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</si>
  <si>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</si>
  <si>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</si>
  <si>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</si>
  <si>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</si>
  <si>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</si>
  <si>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</si>
  <si>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</si>
  <si>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</si>
  <si>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</si>
  <si>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</si>
  <si>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</si>
  <si>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</si>
  <si>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</si>
  <si>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</si>
  <si>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</si>
  <si>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</si>
  <si>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</si>
  <si>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</si>
  <si>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</si>
  <si>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</si>
  <si>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</si>
  <si>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</si>
  <si>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</si>
  <si>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</si>
  <si>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</si>
  <si>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</si>
  <si>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</si>
  <si>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</si>
  <si>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</si>
  <si>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</si>
  <si>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</si>
  <si>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</si>
  <si>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</si>
  <si>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</si>
  <si>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</si>
  <si>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</si>
  <si>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</si>
  <si>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</si>
  <si>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</si>
  <si>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</si>
  <si>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</si>
  <si>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</si>
  <si>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</si>
  <si>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</si>
  <si>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</si>
  <si>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</si>
  <si>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</si>
  <si>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</si>
  <si>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</si>
  <si>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</si>
  <si>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</si>
  <si>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</si>
  <si>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</si>
  <si>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</si>
  <si>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</si>
  <si>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</si>
  <si>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</si>
  <si>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</si>
  <si>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</si>
  <si>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</si>
  <si>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</si>
  <si>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</si>
  <si>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</si>
  <si>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</si>
  <si>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</si>
  <si>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</si>
  <si>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</si>
  <si>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</si>
  <si>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</si>
  <si>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</si>
  <si>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（港湾海岸）海岸事業調査費</t>
    <phoneticPr fontId="7"/>
  </si>
  <si>
    <t>内閣府</t>
  </si>
  <si>
    <t>沖縄振興局</t>
    <phoneticPr fontId="7"/>
  </si>
  <si>
    <t>参事官（振興第三担当）</t>
    <phoneticPr fontId="7"/>
  </si>
  <si>
    <t>○</t>
  </si>
  <si>
    <t>沖縄振興特別措置法</t>
    <phoneticPr fontId="7"/>
  </si>
  <si>
    <t>沖縄振興基本方針、沖縄振興計画</t>
    <phoneticPr fontId="7"/>
  </si>
  <si>
    <t>-</t>
    <phoneticPr fontId="7"/>
  </si>
  <si>
    <t>-</t>
    <phoneticPr fontId="7"/>
  </si>
  <si>
    <t>-</t>
    <phoneticPr fontId="7"/>
  </si>
  <si>
    <t>-</t>
    <phoneticPr fontId="7"/>
  </si>
  <si>
    <t>海岸事業調査費</t>
    <phoneticPr fontId="7"/>
  </si>
  <si>
    <t>津波、高潮等による災害から一定水準以上の安全性が確保（防護）されている海岸の整備の推進</t>
    <phoneticPr fontId="7"/>
  </si>
  <si>
    <t>防護面積の拡大</t>
    <phoneticPr fontId="7"/>
  </si>
  <si>
    <t>ha</t>
    <phoneticPr fontId="7"/>
  </si>
  <si>
    <t>海岸事業調査件数</t>
    <phoneticPr fontId="7"/>
  </si>
  <si>
    <t>件</t>
    <phoneticPr fontId="7"/>
  </si>
  <si>
    <t>執行額（X）／調査件数（Y）　　　　　　　　　　　　</t>
    <phoneticPr fontId="7"/>
  </si>
  <si>
    <t>百万円</t>
    <phoneticPr fontId="7"/>
  </si>
  <si>
    <t>　　X/Y</t>
    <phoneticPr fontId="7"/>
  </si>
  <si>
    <t>沖縄政策の推進</t>
    <phoneticPr fontId="7"/>
  </si>
  <si>
    <t>沖縄政策に関する施策の推進</t>
    <phoneticPr fontId="7"/>
  </si>
  <si>
    <t>関係法令に基づき、海岸の保全を目的に国が実施している重要な事業である。</t>
    <phoneticPr fontId="7"/>
  </si>
  <si>
    <t>関係法令に基づき、海岸の保全を目的に国が実施している重要な事業である。</t>
    <phoneticPr fontId="7"/>
  </si>
  <si>
    <t>入札手続きの透明性・競争性の確保に努めており、支出先は、適切な入札方式、手続きを経て決定している。</t>
    <phoneticPr fontId="7"/>
  </si>
  <si>
    <t>無</t>
  </si>
  <si>
    <t>‐</t>
  </si>
  <si>
    <t>事業目的に沿って予算を執行しており、その執行状況等を適切に把握・確認している。</t>
    <phoneticPr fontId="7"/>
  </si>
  <si>
    <t>事業目的に沿って予算を執行しており、その執行状況等を適切に把握・確認している。</t>
    <phoneticPr fontId="7"/>
  </si>
  <si>
    <t>予算の効果的・効率的な執行に努めている。また資金の流れの検証ができるよう、契約額・支出額及び契約方式等を把握している。</t>
    <phoneticPr fontId="7"/>
  </si>
  <si>
    <t>成果目標に見合った成果実績をあげている。</t>
    <phoneticPr fontId="7"/>
  </si>
  <si>
    <t>事業目的に沿って、適切な手段・方法で実施している。</t>
    <phoneticPr fontId="7"/>
  </si>
  <si>
    <t>見込みと同様な実績であり、見合ったものである。</t>
    <phoneticPr fontId="7"/>
  </si>
  <si>
    <t>成果物は、海岸の整備の促進に十分に活用されている。</t>
    <phoneticPr fontId="7"/>
  </si>
  <si>
    <t>・予算の効果的・効率的な執行に努めている。また、資金の流れの検証ができるよう、契約額・支出先及び契約方式等を把握している。
・調査結果については、引き続き海岸事業の実施に活用していくことが必要。
※予算の執行状況については、沖縄総合事務局を通じて確認している。</t>
    <phoneticPr fontId="7"/>
  </si>
  <si>
    <t>引き続き、予算の効果的・効率的な執行等に努める。</t>
    <phoneticPr fontId="7"/>
  </si>
  <si>
    <t>0101-④</t>
    <phoneticPr fontId="7"/>
  </si>
  <si>
    <t>0102</t>
    <phoneticPr fontId="7"/>
  </si>
  <si>
    <t>0104</t>
    <phoneticPr fontId="7"/>
  </si>
  <si>
    <t>0062</t>
    <phoneticPr fontId="7"/>
  </si>
  <si>
    <t>0059</t>
    <phoneticPr fontId="7"/>
  </si>
  <si>
    <t>0065</t>
    <phoneticPr fontId="7"/>
  </si>
  <si>
    <t>0058</t>
    <phoneticPr fontId="7"/>
  </si>
  <si>
    <t>0061</t>
    <phoneticPr fontId="7"/>
  </si>
  <si>
    <t>A.沖縄総合事務局</t>
    <phoneticPr fontId="7"/>
  </si>
  <si>
    <t>海岸事業調査費</t>
    <phoneticPr fontId="7"/>
  </si>
  <si>
    <t>B.（一社）日本マリーナ・ビーチ協会</t>
    <phoneticPr fontId="7"/>
  </si>
  <si>
    <t>沖縄総合事務局</t>
    <phoneticPr fontId="7"/>
  </si>
  <si>
    <t>（一社）日本マリーナ・ビーチ協会</t>
    <phoneticPr fontId="7"/>
  </si>
  <si>
    <t>-</t>
    <phoneticPr fontId="7"/>
  </si>
  <si>
    <t>沖縄２１世紀ビジョン実施計画（計画期間：平成29年度～令和3年度（平成33年度））</t>
    <rPh sb="27" eb="29">
      <t>レイワ</t>
    </rPh>
    <rPh sb="30" eb="32">
      <t>ネンド</t>
    </rPh>
    <phoneticPr fontId="7"/>
  </si>
  <si>
    <t>有</t>
  </si>
  <si>
    <t>地域特性を考慮した海岸保全施設の老朽化対策手法検討調査業務</t>
  </si>
  <si>
    <t>地域特性を考慮した海岸保全施設の老朽化対策手法検討調査業務</t>
    <phoneticPr fontId="7"/>
  </si>
  <si>
    <t>地域特性を考慮した海岸保全施設の老朽化対策手法検討調査業務</t>
    <phoneticPr fontId="7"/>
  </si>
  <si>
    <t>4.3/1</t>
    <phoneticPr fontId="7"/>
  </si>
  <si>
    <t>4.3/1</t>
    <phoneticPr fontId="7"/>
  </si>
  <si>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ことにより、計画実施について効果的な総合調整を行っている。</t>
  </si>
  <si>
    <t>0064</t>
    <phoneticPr fontId="7"/>
  </si>
  <si>
    <t>沖縄振興計画に基づき、高潮や津波、波浪等による自然災害や海岸侵食から生命、財産を守るため、景観や生態系など自然環境に配慮した海岸保全に努めることを目的とする。</t>
    <rPh sb="30" eb="32">
      <t>シンショク</t>
    </rPh>
    <phoneticPr fontId="7"/>
  </si>
  <si>
    <t>津波、高潮、波浪、海岸侵食による災害から背後の人命や財産防護、国土保全に資することを目的に、護岸等の整備に資する調査を行う。
※港湾に係る海岸に限る
　国費率
　　事業調査：国10/10
※内閣府で一括計上し、国土交通省で執行（「備考」欄参照。）</t>
    <rPh sb="11" eb="13">
      <t>シンショク</t>
    </rPh>
    <phoneticPr fontId="7"/>
  </si>
  <si>
    <t>坂井　功</t>
    <rPh sb="0" eb="2">
      <t>サカイ</t>
    </rPh>
    <rPh sb="3" eb="4">
      <t>イサム</t>
    </rPh>
    <phoneticPr fontId="7"/>
  </si>
  <si>
    <t>点検対象外</t>
    <rPh sb="0" eb="2">
      <t>テンケン</t>
    </rPh>
    <rPh sb="2" eb="4">
      <t>タイショウ</t>
    </rPh>
    <rPh sb="4" eb="5">
      <t>ガイ</t>
    </rPh>
    <phoneticPr fontId="7"/>
  </si>
  <si>
    <t>事業実施省庁との権限を明確化した上で、実施省庁と連携して、事業の有効性・効果について適切に検証すること。また、事業の進捗状況を的確に把握し、執行実績を適切に概算要求へ反映させること。</t>
    <phoneticPr fontId="7"/>
  </si>
  <si>
    <t>-</t>
    <phoneticPr fontId="7"/>
  </si>
  <si>
    <t>沖縄振興予算の仕組み（内閣府の役割、事業実施省庁との連携）について、備考欄に記載した。
行政事業レビュー推進チームの所見を踏まえ、引き続き、事業の進捗状況の把握に努めたい。</t>
    <rPh sb="0" eb="2">
      <t>オキナワ</t>
    </rPh>
    <rPh sb="2" eb="4">
      <t>シンコウ</t>
    </rPh>
    <rPh sb="4" eb="6">
      <t>ヨサン</t>
    </rPh>
    <rPh sb="7" eb="9">
      <t>シク</t>
    </rPh>
    <rPh sb="11" eb="13">
      <t>ナイカク</t>
    </rPh>
    <rPh sb="13" eb="14">
      <t>フ</t>
    </rPh>
    <rPh sb="15" eb="17">
      <t>ヤクワリ</t>
    </rPh>
    <rPh sb="18" eb="20">
      <t>ジギョウ</t>
    </rPh>
    <rPh sb="20" eb="22">
      <t>ジッシ</t>
    </rPh>
    <rPh sb="22" eb="24">
      <t>ショウチョウ</t>
    </rPh>
    <rPh sb="26" eb="28">
      <t>レンケイ</t>
    </rPh>
    <rPh sb="34" eb="36">
      <t>ビコウ</t>
    </rPh>
    <rPh sb="36" eb="37">
      <t>ラン</t>
    </rPh>
    <rPh sb="38" eb="40">
      <t>キサイ</t>
    </rPh>
    <rPh sb="44" eb="46">
      <t>ギョウセイ</t>
    </rPh>
    <rPh sb="46" eb="48">
      <t>ジギョウ</t>
    </rPh>
    <rPh sb="52" eb="54">
      <t>スイシン</t>
    </rPh>
    <rPh sb="58" eb="60">
      <t>ショケン</t>
    </rPh>
    <rPh sb="61" eb="62">
      <t>フ</t>
    </rPh>
    <rPh sb="65" eb="66">
      <t>ヒ</t>
    </rPh>
    <rPh sb="67" eb="68">
      <t>ツヅ</t>
    </rPh>
    <rPh sb="70" eb="72">
      <t>ジギョウ</t>
    </rPh>
    <rPh sb="73" eb="75">
      <t>シンチョク</t>
    </rPh>
    <rPh sb="75" eb="77">
      <t>ジョウキョウ</t>
    </rPh>
    <rPh sb="78" eb="80">
      <t>ハアク</t>
    </rPh>
    <rPh sb="81" eb="82">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</si>
</sst>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quotePrefix="1" applyNumberFormat="1" applyFont="1" applyFill="1" applyBorder="1" applyAlignment="1" applyProtection="1">
      <alignment horizontal="left"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quotePrefix="1"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117145</xdr:colOff>
      <xdr:row>747</xdr:row>
      <xdr:rowOff>31613</xdr:rowOff>
    </xdr:from>
    <xdr:to>
      <xdr:col>19</xdr:col>
      <xdr:colOff>5273</xdr:colOff>
      <xdr:row>749</xdr:row>
      <xdr:rowOff>44625</xdr:rowOff>
    </xdr:to>
    <xdr:sp macro="" textlink="">
      <xdr:nvSpPr>
        <xdr:cNvPr id="2" name="Rectangle 1"/>
        <xdr:cNvSpPr>
          <a:spLocks noChangeArrowheads="1"/>
        </xdr:cNvSpPr>
      </xdr:nvSpPr>
      <xdr:spPr bwMode="auto">
        <a:xfrm>
          <a:off x="1958645" y="33673913"/>
          <a:ext cx="1545478" cy="71786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国土交通省</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4.3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35</xdr:col>
      <xdr:colOff>87049</xdr:colOff>
      <xdr:row>757</xdr:row>
      <xdr:rowOff>358222</xdr:rowOff>
    </xdr:from>
    <xdr:to>
      <xdr:col>47</xdr:col>
      <xdr:colOff>179791</xdr:colOff>
      <xdr:row>759</xdr:row>
      <xdr:rowOff>231318</xdr:rowOff>
    </xdr:to>
    <xdr:sp macro="" textlink="">
      <xdr:nvSpPr>
        <xdr:cNvPr id="3" name="Rectangle 3"/>
        <xdr:cNvSpPr>
          <a:spLocks noChangeArrowheads="1"/>
        </xdr:cNvSpPr>
      </xdr:nvSpPr>
      <xdr:spPr bwMode="auto">
        <a:xfrm>
          <a:off x="6532299" y="37543822"/>
          <a:ext cx="2302542" cy="12065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chemeClr val="tx1"/>
              </a:solidFill>
              <a:latin typeface="ＭＳ Ｐゴシック"/>
              <a:ea typeface="ＭＳ Ｐゴシック"/>
            </a:rPr>
            <a:t>Ｂ．民間企業</a:t>
          </a:r>
        </a:p>
        <a:p>
          <a:pPr algn="ctr" rtl="0">
            <a:lnSpc>
              <a:spcPts val="1200"/>
            </a:lnSpc>
            <a:defRPr sz="1000"/>
          </a:pPr>
          <a:r>
            <a:rPr lang="ja-JP" altLang="en-US" sz="1100" b="0" i="0" u="none" strike="noStrike" baseline="0">
              <a:solidFill>
                <a:schemeClr val="tx1"/>
              </a:solidFill>
              <a:latin typeface="ＭＳ Ｐゴシック"/>
              <a:ea typeface="ＭＳ Ｐゴシック"/>
            </a:rPr>
            <a:t>（</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一社</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日本ﾏﾘｰﾅ･ﾋﾞｰﾁ協会）</a:t>
          </a:r>
        </a:p>
        <a:p>
          <a:pPr algn="ctr" rtl="0">
            <a:lnSpc>
              <a:spcPts val="1200"/>
            </a:lnSpc>
            <a:defRPr sz="1000"/>
          </a:pPr>
          <a:r>
            <a:rPr lang="en-US" altLang="ja-JP" sz="1100" b="0" i="0" u="none" strike="noStrike" baseline="0">
              <a:solidFill>
                <a:schemeClr val="tx1"/>
              </a:solidFill>
              <a:latin typeface="ＭＳ Ｐゴシック"/>
              <a:ea typeface="ＭＳ Ｐゴシック"/>
            </a:rPr>
            <a:t>4.3</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37</xdr:col>
      <xdr:colOff>136052</xdr:colOff>
      <xdr:row>756</xdr:row>
      <xdr:rowOff>159110</xdr:rowOff>
    </xdr:from>
    <xdr:to>
      <xdr:col>46</xdr:col>
      <xdr:colOff>33856</xdr:colOff>
      <xdr:row>757</xdr:row>
      <xdr:rowOff>326319</xdr:rowOff>
    </xdr:to>
    <xdr:sp macro="" textlink="">
      <xdr:nvSpPr>
        <xdr:cNvPr id="4" name="Text Box 4"/>
        <xdr:cNvSpPr txBox="1">
          <a:spLocks noChangeArrowheads="1"/>
        </xdr:cNvSpPr>
      </xdr:nvSpPr>
      <xdr:spPr bwMode="auto">
        <a:xfrm>
          <a:off x="6949602" y="36989110"/>
          <a:ext cx="1555154" cy="522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ﾌﾟﾛﾎﾟｰｻﾞﾙ方式</a:t>
          </a:r>
          <a:r>
            <a:rPr lang="en-US" altLang="ja-JP" sz="1100" b="0" i="0" u="none" strike="noStrike" baseline="0">
              <a:solidFill>
                <a:schemeClr val="tx1"/>
              </a:solidFill>
              <a:latin typeface="ＭＳ Ｐゴシック"/>
              <a:ea typeface="ＭＳ Ｐゴシック"/>
            </a:rPr>
            <a:t>】</a:t>
          </a:r>
        </a:p>
      </xdr:txBody>
    </xdr:sp>
    <xdr:clientData/>
  </xdr:twoCellAnchor>
  <xdr:twoCellAnchor>
    <xdr:from>
      <xdr:col>14</xdr:col>
      <xdr:colOff>106478</xdr:colOff>
      <xdr:row>753</xdr:row>
      <xdr:rowOff>258694</xdr:rowOff>
    </xdr:from>
    <xdr:to>
      <xdr:col>23</xdr:col>
      <xdr:colOff>90664</xdr:colOff>
      <xdr:row>753</xdr:row>
      <xdr:rowOff>258694</xdr:rowOff>
    </xdr:to>
    <xdr:sp macro="" textlink="">
      <xdr:nvSpPr>
        <xdr:cNvPr id="5" name="Line 5"/>
        <xdr:cNvSpPr>
          <a:spLocks noChangeShapeType="1"/>
        </xdr:cNvSpPr>
      </xdr:nvSpPr>
      <xdr:spPr bwMode="auto">
        <a:xfrm flipV="1">
          <a:off x="2684578" y="36028244"/>
          <a:ext cx="16415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26471</xdr:colOff>
      <xdr:row>758</xdr:row>
      <xdr:rowOff>288130</xdr:rowOff>
    </xdr:from>
    <xdr:to>
      <xdr:col>33</xdr:col>
      <xdr:colOff>147077</xdr:colOff>
      <xdr:row>758</xdr:row>
      <xdr:rowOff>288130</xdr:rowOff>
    </xdr:to>
    <xdr:sp macro="" textlink="">
      <xdr:nvSpPr>
        <xdr:cNvPr id="6" name="Line 10"/>
        <xdr:cNvSpPr>
          <a:spLocks noChangeShapeType="1"/>
        </xdr:cNvSpPr>
      </xdr:nvSpPr>
      <xdr:spPr bwMode="auto">
        <a:xfrm flipV="1">
          <a:off x="5182671" y="38140480"/>
          <a:ext cx="10413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119178</xdr:colOff>
      <xdr:row>745</xdr:row>
      <xdr:rowOff>202938</xdr:rowOff>
    </xdr:from>
    <xdr:to>
      <xdr:col>14</xdr:col>
      <xdr:colOff>119178</xdr:colOff>
      <xdr:row>746</xdr:row>
      <xdr:rowOff>269472</xdr:rowOff>
    </xdr:to>
    <xdr:sp macro="" textlink="">
      <xdr:nvSpPr>
        <xdr:cNvPr id="7" name="Line 21"/>
        <xdr:cNvSpPr>
          <a:spLocks noChangeShapeType="1"/>
        </xdr:cNvSpPr>
      </xdr:nvSpPr>
      <xdr:spPr bwMode="auto">
        <a:xfrm flipH="1">
          <a:off x="2697278" y="33134038"/>
          <a:ext cx="0" cy="4221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97792</xdr:colOff>
      <xdr:row>742</xdr:row>
      <xdr:rowOff>0</xdr:rowOff>
    </xdr:from>
    <xdr:to>
      <xdr:col>19</xdr:col>
      <xdr:colOff>5272</xdr:colOff>
      <xdr:row>744</xdr:row>
      <xdr:rowOff>41815</xdr:rowOff>
    </xdr:to>
    <xdr:sp macro="" textlink="">
      <xdr:nvSpPr>
        <xdr:cNvPr id="8" name="Rectangle 24"/>
        <xdr:cNvSpPr>
          <a:spLocks noChangeArrowheads="1"/>
        </xdr:cNvSpPr>
      </xdr:nvSpPr>
      <xdr:spPr bwMode="auto">
        <a:xfrm>
          <a:off x="1939292" y="31870650"/>
          <a:ext cx="1564830" cy="7530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内閣府</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4.3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10</xdr:col>
      <xdr:colOff>78440</xdr:colOff>
      <xdr:row>744</xdr:row>
      <xdr:rowOff>118626</xdr:rowOff>
    </xdr:from>
    <xdr:to>
      <xdr:col>19</xdr:col>
      <xdr:colOff>5272</xdr:colOff>
      <xdr:row>745</xdr:row>
      <xdr:rowOff>144334</xdr:rowOff>
    </xdr:to>
    <xdr:sp macro="" textlink="">
      <xdr:nvSpPr>
        <xdr:cNvPr id="9" name="AutoShape 25"/>
        <xdr:cNvSpPr>
          <a:spLocks noChangeArrowheads="1"/>
        </xdr:cNvSpPr>
      </xdr:nvSpPr>
      <xdr:spPr bwMode="auto">
        <a:xfrm>
          <a:off x="1919940" y="32700476"/>
          <a:ext cx="1584182" cy="3749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海岸事業予算の移替</a:t>
          </a:r>
        </a:p>
      </xdr:txBody>
    </xdr:sp>
    <xdr:clientData/>
  </xdr:twoCellAnchor>
  <xdr:twoCellAnchor>
    <xdr:from>
      <xdr:col>23</xdr:col>
      <xdr:colOff>162751</xdr:colOff>
      <xdr:row>752</xdr:row>
      <xdr:rowOff>212384</xdr:rowOff>
    </xdr:from>
    <xdr:to>
      <xdr:col>32</xdr:col>
      <xdr:colOff>196021</xdr:colOff>
      <xdr:row>754</xdr:row>
      <xdr:rowOff>260627</xdr:rowOff>
    </xdr:to>
    <xdr:sp macro="" textlink="">
      <xdr:nvSpPr>
        <xdr:cNvPr id="10" name="Rectangle 26"/>
        <xdr:cNvSpPr>
          <a:spLocks noChangeArrowheads="1"/>
        </xdr:cNvSpPr>
      </xdr:nvSpPr>
      <xdr:spPr bwMode="auto">
        <a:xfrm>
          <a:off x="4398201" y="35626334"/>
          <a:ext cx="1677920" cy="7530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Ａ．沖縄総合事務局</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4.3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132441</xdr:colOff>
      <xdr:row>754</xdr:row>
      <xdr:rowOff>324738</xdr:rowOff>
    </xdr:from>
    <xdr:to>
      <xdr:col>36</xdr:col>
      <xdr:colOff>121102</xdr:colOff>
      <xdr:row>756</xdr:row>
      <xdr:rowOff>148898</xdr:rowOff>
    </xdr:to>
    <xdr:sp macro="" textlink="">
      <xdr:nvSpPr>
        <xdr:cNvPr id="11" name="AutoShape 30"/>
        <xdr:cNvSpPr>
          <a:spLocks noChangeArrowheads="1"/>
        </xdr:cNvSpPr>
      </xdr:nvSpPr>
      <xdr:spPr bwMode="auto">
        <a:xfrm>
          <a:off x="3631291" y="36443538"/>
          <a:ext cx="3119211" cy="5353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100" b="0" i="0" baseline="0">
              <a:effectLst/>
              <a:latin typeface="+mn-lt"/>
              <a:ea typeface="+mn-ea"/>
              <a:cs typeface="+mn-cs"/>
            </a:rPr>
            <a:t>地域特性を考慮した海岸保全施設の</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老朽化対策手法検討調査業務</a:t>
          </a:r>
          <a:endParaRPr lang="ja-JP" altLang="ja-JP">
            <a:effectLst/>
          </a:endParaRPr>
        </a:p>
      </xdr:txBody>
    </xdr:sp>
    <xdr:clientData/>
  </xdr:twoCellAnchor>
  <xdr:twoCellAnchor>
    <xdr:from>
      <xdr:col>28</xdr:col>
      <xdr:colOff>26471</xdr:colOff>
      <xdr:row>757</xdr:row>
      <xdr:rowOff>320556</xdr:rowOff>
    </xdr:from>
    <xdr:to>
      <xdr:col>28</xdr:col>
      <xdr:colOff>26471</xdr:colOff>
      <xdr:row>758</xdr:row>
      <xdr:rowOff>288131</xdr:rowOff>
    </xdr:to>
    <xdr:sp macro="" textlink="">
      <xdr:nvSpPr>
        <xdr:cNvPr id="12" name="Line 31"/>
        <xdr:cNvSpPr>
          <a:spLocks noChangeShapeType="1"/>
        </xdr:cNvSpPr>
      </xdr:nvSpPr>
      <xdr:spPr bwMode="auto">
        <a:xfrm>
          <a:off x="5182671" y="37506156"/>
          <a:ext cx="0" cy="63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146865</xdr:colOff>
      <xdr:row>759</xdr:row>
      <xdr:rowOff>279325</xdr:rowOff>
    </xdr:from>
    <xdr:to>
      <xdr:col>49</xdr:col>
      <xdr:colOff>386521</xdr:colOff>
      <xdr:row>760</xdr:row>
      <xdr:rowOff>106589</xdr:rowOff>
    </xdr:to>
    <xdr:sp macro="" textlink="">
      <xdr:nvSpPr>
        <xdr:cNvPr id="13" name="AutoShape 34"/>
        <xdr:cNvSpPr>
          <a:spLocks noChangeArrowheads="1"/>
        </xdr:cNvSpPr>
      </xdr:nvSpPr>
      <xdr:spPr bwMode="auto">
        <a:xfrm>
          <a:off x="6223815" y="38798425"/>
          <a:ext cx="3186056" cy="4940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pPr>
          <a:r>
            <a:rPr lang="ja-JP" altLang="en-US" sz="1100" b="0" i="0" baseline="0">
              <a:effectLst/>
              <a:latin typeface="+mn-lt"/>
              <a:ea typeface="+mn-ea"/>
              <a:cs typeface="+mn-cs"/>
            </a:rPr>
            <a:t>地域特性を考慮した海岸保全施設の</a:t>
          </a:r>
          <a:endParaRPr lang="en-US" altLang="ja-JP" sz="1100" b="0" i="0" baseline="0">
            <a:effectLst/>
            <a:latin typeface="+mn-lt"/>
            <a:ea typeface="+mn-ea"/>
            <a:cs typeface="+mn-cs"/>
          </a:endParaRPr>
        </a:p>
        <a:p>
          <a:pPr algn="ctr" rtl="0">
            <a:lnSpc>
              <a:spcPts val="1300"/>
            </a:lnSpc>
          </a:pPr>
          <a:r>
            <a:rPr lang="ja-JP" altLang="en-US" sz="1100" b="0" i="0" baseline="0">
              <a:effectLst/>
              <a:latin typeface="+mn-lt"/>
              <a:ea typeface="+mn-ea"/>
              <a:cs typeface="+mn-cs"/>
            </a:rPr>
            <a:t>老朽化対策手法検討調査業務</a:t>
          </a:r>
          <a:endParaRPr lang="ja-JP" altLang="ja-JP">
            <a:effectLst/>
          </a:endParaRPr>
        </a:p>
      </xdr:txBody>
    </xdr:sp>
    <xdr:clientData/>
  </xdr:twoCellAnchor>
  <xdr:twoCellAnchor>
    <xdr:from>
      <xdr:col>14</xdr:col>
      <xdr:colOff>106936</xdr:colOff>
      <xdr:row>750</xdr:row>
      <xdr:rowOff>229481</xdr:rowOff>
    </xdr:from>
    <xdr:to>
      <xdr:col>14</xdr:col>
      <xdr:colOff>106936</xdr:colOff>
      <xdr:row>753</xdr:row>
      <xdr:rowOff>266720</xdr:rowOff>
    </xdr:to>
    <xdr:sp macro="" textlink="">
      <xdr:nvSpPr>
        <xdr:cNvPr id="14" name="Line 31"/>
        <xdr:cNvSpPr>
          <a:spLocks noChangeShapeType="1"/>
        </xdr:cNvSpPr>
      </xdr:nvSpPr>
      <xdr:spPr bwMode="auto">
        <a:xfrm>
          <a:off x="2685036" y="34932231"/>
          <a:ext cx="0" cy="11040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749</xdr:row>
      <xdr:rowOff>102534</xdr:rowOff>
    </xdr:from>
    <xdr:to>
      <xdr:col>19</xdr:col>
      <xdr:colOff>165893</xdr:colOff>
      <xdr:row>750</xdr:row>
      <xdr:rowOff>275241</xdr:rowOff>
    </xdr:to>
    <xdr:sp macro="" textlink="">
      <xdr:nvSpPr>
        <xdr:cNvPr id="15" name="AutoShape 25"/>
        <xdr:cNvSpPr>
          <a:spLocks noChangeArrowheads="1"/>
        </xdr:cNvSpPr>
      </xdr:nvSpPr>
      <xdr:spPr bwMode="auto">
        <a:xfrm>
          <a:off x="1841500" y="34449684"/>
          <a:ext cx="1823243" cy="5283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予算配分、</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沖縄総合事務局への助言</a:t>
          </a:r>
        </a:p>
      </xdr:txBody>
    </xdr:sp>
    <xdr:clientData/>
  </xdr:twoCellAnchor>
  <xdr:oneCellAnchor>
    <xdr:from>
      <xdr:col>38</xdr:col>
      <xdr:colOff>179107</xdr:colOff>
      <xdr:row>754</xdr:row>
      <xdr:rowOff>127107</xdr:rowOff>
    </xdr:from>
    <xdr:ext cx="2311082" cy="642484"/>
    <xdr:sp macro="" textlink="">
      <xdr:nvSpPr>
        <xdr:cNvPr id="16" name="テキスト ボックス 15"/>
        <xdr:cNvSpPr txBox="1"/>
      </xdr:nvSpPr>
      <xdr:spPr>
        <a:xfrm>
          <a:off x="7176807" y="36245907"/>
          <a:ext cx="2311082"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複数の者より企画の提案を受け、</a:t>
          </a:r>
          <a:endParaRPr kumimoji="1" lang="en-US" altLang="ja-JP" sz="1100"/>
        </a:p>
        <a:p>
          <a:r>
            <a:rPr kumimoji="1" lang="ja-JP" altLang="en-US" sz="1100"/>
            <a:t>その中から最も優れた提案を行った</a:t>
          </a:r>
          <a:endParaRPr kumimoji="1" lang="en-US" altLang="ja-JP" sz="1100"/>
        </a:p>
        <a:p>
          <a:r>
            <a:rPr kumimoji="1" lang="ja-JP" altLang="en-US" sz="1100"/>
            <a:t>者を選定する方式。</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5" t="s">
        <v>0</v>
      </c>
      <c r="AK2" s="955"/>
      <c r="AL2" s="955"/>
      <c r="AM2" s="955"/>
      <c r="AN2" s="955"/>
      <c r="AO2" s="956"/>
      <c r="AP2" s="956"/>
      <c r="AQ2" s="956"/>
      <c r="AR2" s="64" t="str">
        <f>IF(OR(AO2="　", AO2=""), "", "-")</f>
        <v/>
      </c>
      <c r="AS2" s="957">
        <v>69</v>
      </c>
      <c r="AT2" s="957"/>
      <c r="AU2" s="957"/>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403</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541</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沖縄振興</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539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540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7" t="s">
        <v>24</v>
      </c>
      <c r="B12" s="968"/>
      <c r="C12" s="968"/>
      <c r="D12" s="968"/>
      <c r="E12" s="968"/>
      <c r="F12" s="969"/>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4.3</v>
      </c>
      <c r="Q13" s="644"/>
      <c r="R13" s="644"/>
      <c r="S13" s="644"/>
      <c r="T13" s="644"/>
      <c r="U13" s="644"/>
      <c r="V13" s="645"/>
      <c r="W13" s="643">
        <v>4.3</v>
      </c>
      <c r="X13" s="644"/>
      <c r="Y13" s="644"/>
      <c r="Z13" s="644"/>
      <c r="AA13" s="644"/>
      <c r="AB13" s="644"/>
      <c r="AC13" s="645"/>
      <c r="AD13" s="643">
        <v>4.3</v>
      </c>
      <c r="AE13" s="644"/>
      <c r="AF13" s="644"/>
      <c r="AG13" s="644"/>
      <c r="AH13" s="644"/>
      <c r="AI13" s="644"/>
      <c r="AJ13" s="645"/>
      <c r="AK13" s="643">
        <v>4.3</v>
      </c>
      <c r="AL13" s="644"/>
      <c r="AM13" s="644"/>
      <c r="AN13" s="644"/>
      <c r="AO13" s="644"/>
      <c r="AP13" s="644"/>
      <c r="AQ13" s="645"/>
      <c r="AR13" s="905">
        <v>4.3</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487</v>
      </c>
      <c r="X14" s="644"/>
      <c r="Y14" s="644"/>
      <c r="Z14" s="644"/>
      <c r="AA14" s="644"/>
      <c r="AB14" s="644"/>
      <c r="AC14" s="645"/>
      <c r="AD14" s="643" t="s">
        <v>490</v>
      </c>
      <c r="AE14" s="644"/>
      <c r="AF14" s="644"/>
      <c r="AG14" s="644"/>
      <c r="AH14" s="644"/>
      <c r="AI14" s="644"/>
      <c r="AJ14" s="645"/>
      <c r="AK14" s="643" t="s">
        <v>487</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487</v>
      </c>
      <c r="Q15" s="644"/>
      <c r="R15" s="644"/>
      <c r="S15" s="644"/>
      <c r="T15" s="644"/>
      <c r="U15" s="644"/>
      <c r="V15" s="645"/>
      <c r="W15" s="643" t="s">
        <v>487</v>
      </c>
      <c r="X15" s="644"/>
      <c r="Y15" s="644"/>
      <c r="Z15" s="644"/>
      <c r="AA15" s="644"/>
      <c r="AB15" s="644"/>
      <c r="AC15" s="645"/>
      <c r="AD15" s="643" t="s">
        <v>487</v>
      </c>
      <c r="AE15" s="644"/>
      <c r="AF15" s="644"/>
      <c r="AG15" s="644"/>
      <c r="AH15" s="644"/>
      <c r="AI15" s="644"/>
      <c r="AJ15" s="645"/>
      <c r="AK15" s="643" t="s">
        <v>487</v>
      </c>
      <c r="AL15" s="644"/>
      <c r="AM15" s="644"/>
      <c r="AN15" s="644"/>
      <c r="AO15" s="644"/>
      <c r="AP15" s="644"/>
      <c r="AQ15" s="645"/>
      <c r="AR15" s="643" t="s">
        <v>487</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487</v>
      </c>
      <c r="X16" s="644"/>
      <c r="Y16" s="644"/>
      <c r="Z16" s="644"/>
      <c r="AA16" s="644"/>
      <c r="AB16" s="644"/>
      <c r="AC16" s="645"/>
      <c r="AD16" s="643" t="s">
        <v>487</v>
      </c>
      <c r="AE16" s="644"/>
      <c r="AF16" s="644"/>
      <c r="AG16" s="644"/>
      <c r="AH16" s="644"/>
      <c r="AI16" s="644"/>
      <c r="AJ16" s="645"/>
      <c r="AK16" s="643" t="s">
        <v>489</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487</v>
      </c>
      <c r="X17" s="644"/>
      <c r="Y17" s="644"/>
      <c r="Z17" s="644"/>
      <c r="AA17" s="644"/>
      <c r="AB17" s="644"/>
      <c r="AC17" s="645"/>
      <c r="AD17" s="643" t="s">
        <v>487</v>
      </c>
      <c r="AE17" s="644"/>
      <c r="AF17" s="644"/>
      <c r="AG17" s="644"/>
      <c r="AH17" s="644"/>
      <c r="AI17" s="644"/>
      <c r="AJ17" s="645"/>
      <c r="AK17" s="643" t="s">
        <v>488</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4.3</v>
      </c>
      <c r="Q18" s="865"/>
      <c r="R18" s="865"/>
      <c r="S18" s="865"/>
      <c r="T18" s="865"/>
      <c r="U18" s="865"/>
      <c r="V18" s="866"/>
      <c r="W18" s="864">
        <f>SUM(W13:AC17)</f>
        <v>4.3</v>
      </c>
      <c r="X18" s="865"/>
      <c r="Y18" s="865"/>
      <c r="Z18" s="865"/>
      <c r="AA18" s="865"/>
      <c r="AB18" s="865"/>
      <c r="AC18" s="866"/>
      <c r="AD18" s="864">
        <f>SUM(AD13:AJ17)</f>
        <v>4.3</v>
      </c>
      <c r="AE18" s="865"/>
      <c r="AF18" s="865"/>
      <c r="AG18" s="865"/>
      <c r="AH18" s="865"/>
      <c r="AI18" s="865"/>
      <c r="AJ18" s="866"/>
      <c r="AK18" s="864">
        <f>SUM(AK13:AQ17)</f>
        <v>4.3</v>
      </c>
      <c r="AL18" s="865"/>
      <c r="AM18" s="865"/>
      <c r="AN18" s="865"/>
      <c r="AO18" s="865"/>
      <c r="AP18" s="865"/>
      <c r="AQ18" s="866"/>
      <c r="AR18" s="864">
        <f>SUM(AR13:AX17)</f>
        <v>4.3</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4.266</v>
      </c>
      <c r="Q19" s="644"/>
      <c r="R19" s="644"/>
      <c r="S19" s="644"/>
      <c r="T19" s="644"/>
      <c r="U19" s="644"/>
      <c r="V19" s="645"/>
      <c r="W19" s="643">
        <v>4.2552000000000003</v>
      </c>
      <c r="X19" s="644"/>
      <c r="Y19" s="644"/>
      <c r="Z19" s="644"/>
      <c r="AA19" s="644"/>
      <c r="AB19" s="644"/>
      <c r="AC19" s="645"/>
      <c r="AD19" s="643">
        <v>4.2789999999999999</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0.99209302325581394</v>
      </c>
      <c r="Q20" s="302"/>
      <c r="R20" s="302"/>
      <c r="S20" s="302"/>
      <c r="T20" s="302"/>
      <c r="U20" s="302"/>
      <c r="V20" s="302"/>
      <c r="W20" s="302">
        <f t="shared" ref="W20" si="0">IF(W18=0, "-", SUM(W19)/W18)</f>
        <v>0.98958139534883738</v>
      </c>
      <c r="X20" s="302"/>
      <c r="Y20" s="302"/>
      <c r="Z20" s="302"/>
      <c r="AA20" s="302"/>
      <c r="AB20" s="302"/>
      <c r="AC20" s="302"/>
      <c r="AD20" s="302">
        <f t="shared" ref="AD20" si="1">IF(AD18=0, "-", SUM(AD19)/AD18)</f>
        <v>0.99511627906976752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70"/>
      <c r="G21" s="300" t="s">
        <v>278</v>
      </c>
      <c r="H21" s="301"/>
      <c r="I21" s="301"/>
      <c r="J21" s="301"/>
      <c r="K21" s="301"/>
      <c r="L21" s="301"/>
      <c r="M21" s="301"/>
      <c r="N21" s="301"/>
      <c r="O21" s="301"/>
      <c r="P21" s="302">
        <f>IF(P19=0, "-", SUM(P19)/SUM(P13,P14))</f>
        <v>0.99209302325581394</v>
      </c>
      <c r="Q21" s="302"/>
      <c r="R21" s="302"/>
      <c r="S21" s="302"/>
      <c r="T21" s="302"/>
      <c r="U21" s="302"/>
      <c r="V21" s="302"/>
      <c r="W21" s="302">
        <f t="shared" ref="W21" si="2">IF(W19=0, "-", SUM(W19)/SUM(W13,W14))</f>
        <v>0.98958139534883738</v>
      </c>
      <c r="X21" s="302"/>
      <c r="Y21" s="302"/>
      <c r="Z21" s="302"/>
      <c r="AA21" s="302"/>
      <c r="AB21" s="302"/>
      <c r="AC21" s="302"/>
      <c r="AD21" s="302">
        <f t="shared" ref="AD21" si="3">IF(AD19=0, "-", SUM(AD19)/SUM(AD13,AD14))</f>
        <v>0.99511627906976752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7" t="s">
        <v>351</v>
      </c>
      <c r="B22" s="938"/>
      <c r="C22" s="938"/>
      <c r="D22" s="938"/>
      <c r="E22" s="938"/>
      <c r="F22" s="939"/>
      <c r="G22" s="975"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6"/>
    </row>
    <row r="23" spans="1:50" ht="25.5" customHeight="1" x14ac:dyDescent="0.15">
      <c r="A23" s="940"/>
      <c r="B23" s="941"/>
      <c r="C23" s="941"/>
      <c r="D23" s="941"/>
      <c r="E23" s="941"/>
      <c r="F23" s="942"/>
      <c r="G23" s="976" t="s">
        <v>491</v>
      </c>
      <c r="H23" s="977"/>
      <c r="I23" s="977"/>
      <c r="J23" s="977"/>
      <c r="K23" s="977"/>
      <c r="L23" s="977"/>
      <c r="M23" s="977"/>
      <c r="N23" s="977"/>
      <c r="O23" s="978"/>
      <c r="P23" s="922">
        <v>4.3</v>
      </c>
      <c r="Q23" s="923"/>
      <c r="R23" s="923"/>
      <c r="S23" s="923"/>
      <c r="T23" s="923"/>
      <c r="U23" s="923"/>
      <c r="V23" s="924"/>
      <c r="W23" s="905">
        <v>4.3</v>
      </c>
      <c r="X23" s="906"/>
      <c r="Y23" s="906"/>
      <c r="Z23" s="906"/>
      <c r="AA23" s="906"/>
      <c r="AB23" s="906"/>
      <c r="AC23" s="990"/>
      <c r="AD23" s="947" t="s">
        <v>544</v>
      </c>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hidden="1" customHeight="1" x14ac:dyDescent="0.15">
      <c r="A24" s="940"/>
      <c r="B24" s="941"/>
      <c r="C24" s="941"/>
      <c r="D24" s="941"/>
      <c r="E24" s="941"/>
      <c r="F24" s="942"/>
      <c r="G24" s="928"/>
      <c r="H24" s="929"/>
      <c r="I24" s="929"/>
      <c r="J24" s="929"/>
      <c r="K24" s="929"/>
      <c r="L24" s="929"/>
      <c r="M24" s="929"/>
      <c r="N24" s="929"/>
      <c r="O24" s="930"/>
      <c r="P24" s="925"/>
      <c r="Q24" s="926"/>
      <c r="R24" s="926"/>
      <c r="S24" s="926"/>
      <c r="T24" s="926"/>
      <c r="U24" s="926"/>
      <c r="V24" s="927"/>
      <c r="W24" s="643"/>
      <c r="X24" s="644"/>
      <c r="Y24" s="644"/>
      <c r="Z24" s="644"/>
      <c r="AA24" s="644"/>
      <c r="AB24" s="644"/>
      <c r="AC24" s="645"/>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hidden="1" customHeight="1" x14ac:dyDescent="0.15">
      <c r="A25" s="940"/>
      <c r="B25" s="941"/>
      <c r="C25" s="941"/>
      <c r="D25" s="941"/>
      <c r="E25" s="941"/>
      <c r="F25" s="942"/>
      <c r="G25" s="928"/>
      <c r="H25" s="929"/>
      <c r="I25" s="929"/>
      <c r="J25" s="929"/>
      <c r="K25" s="929"/>
      <c r="L25" s="929"/>
      <c r="M25" s="929"/>
      <c r="N25" s="929"/>
      <c r="O25" s="930"/>
      <c r="P25" s="643"/>
      <c r="Q25" s="644"/>
      <c r="R25" s="644"/>
      <c r="S25" s="644"/>
      <c r="T25" s="644"/>
      <c r="U25" s="644"/>
      <c r="V25" s="645"/>
      <c r="W25" s="643"/>
      <c r="X25" s="644"/>
      <c r="Y25" s="644"/>
      <c r="Z25" s="644"/>
      <c r="AA25" s="644"/>
      <c r="AB25" s="644"/>
      <c r="AC25" s="645"/>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hidden="1" customHeight="1" x14ac:dyDescent="0.15">
      <c r="A26" s="940"/>
      <c r="B26" s="941"/>
      <c r="C26" s="941"/>
      <c r="D26" s="941"/>
      <c r="E26" s="941"/>
      <c r="F26" s="942"/>
      <c r="G26" s="928"/>
      <c r="H26" s="929"/>
      <c r="I26" s="929"/>
      <c r="J26" s="929"/>
      <c r="K26" s="929"/>
      <c r="L26" s="929"/>
      <c r="M26" s="929"/>
      <c r="N26" s="929"/>
      <c r="O26" s="930"/>
      <c r="P26" s="643"/>
      <c r="Q26" s="644"/>
      <c r="R26" s="644"/>
      <c r="S26" s="644"/>
      <c r="T26" s="644"/>
      <c r="U26" s="644"/>
      <c r="V26" s="645"/>
      <c r="W26" s="643"/>
      <c r="X26" s="644"/>
      <c r="Y26" s="644"/>
      <c r="Z26" s="644"/>
      <c r="AA26" s="644"/>
      <c r="AB26" s="644"/>
      <c r="AC26" s="645"/>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hidden="1" customHeight="1" x14ac:dyDescent="0.15">
      <c r="A27" s="940"/>
      <c r="B27" s="941"/>
      <c r="C27" s="941"/>
      <c r="D27" s="941"/>
      <c r="E27" s="941"/>
      <c r="F27" s="942"/>
      <c r="G27" s="928"/>
      <c r="H27" s="929"/>
      <c r="I27" s="929"/>
      <c r="J27" s="929"/>
      <c r="K27" s="929"/>
      <c r="L27" s="929"/>
      <c r="M27" s="929"/>
      <c r="N27" s="929"/>
      <c r="O27" s="930"/>
      <c r="P27" s="643"/>
      <c r="Q27" s="644"/>
      <c r="R27" s="644"/>
      <c r="S27" s="644"/>
      <c r="T27" s="644"/>
      <c r="U27" s="644"/>
      <c r="V27" s="645"/>
      <c r="W27" s="643"/>
      <c r="X27" s="644"/>
      <c r="Y27" s="644"/>
      <c r="Z27" s="644"/>
      <c r="AA27" s="644"/>
      <c r="AB27" s="644"/>
      <c r="AC27" s="645"/>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hidden="1" customHeight="1" x14ac:dyDescent="0.15">
      <c r="A28" s="940"/>
      <c r="B28" s="941"/>
      <c r="C28" s="941"/>
      <c r="D28" s="941"/>
      <c r="E28" s="941"/>
      <c r="F28" s="942"/>
      <c r="G28" s="931" t="s">
        <v>262</v>
      </c>
      <c r="H28" s="932"/>
      <c r="I28" s="932"/>
      <c r="J28" s="932"/>
      <c r="K28" s="932"/>
      <c r="L28" s="932"/>
      <c r="M28" s="932"/>
      <c r="N28" s="932"/>
      <c r="O28" s="933"/>
      <c r="P28" s="864">
        <f>P29-SUM(P23:P27)</f>
        <v>0</v>
      </c>
      <c r="Q28" s="865"/>
      <c r="R28" s="865"/>
      <c r="S28" s="865"/>
      <c r="T28" s="865"/>
      <c r="U28" s="865"/>
      <c r="V28" s="866"/>
      <c r="W28" s="864">
        <f>W29-SUM(W23:W27)</f>
        <v>0</v>
      </c>
      <c r="X28" s="865"/>
      <c r="Y28" s="865"/>
      <c r="Z28" s="865"/>
      <c r="AA28" s="865"/>
      <c r="AB28" s="865"/>
      <c r="AC28" s="866"/>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
      <c r="A29" s="943"/>
      <c r="B29" s="944"/>
      <c r="C29" s="944"/>
      <c r="D29" s="944"/>
      <c r="E29" s="944"/>
      <c r="F29" s="945"/>
      <c r="G29" s="934" t="s">
        <v>259</v>
      </c>
      <c r="H29" s="935"/>
      <c r="I29" s="935"/>
      <c r="J29" s="935"/>
      <c r="K29" s="935"/>
      <c r="L29" s="935"/>
      <c r="M29" s="935"/>
      <c r="N29" s="935"/>
      <c r="O29" s="936"/>
      <c r="P29" s="643">
        <f>AK13</f>
        <v>4.3</v>
      </c>
      <c r="Q29" s="644"/>
      <c r="R29" s="644"/>
      <c r="S29" s="644"/>
      <c r="T29" s="644"/>
      <c r="U29" s="644"/>
      <c r="V29" s="645"/>
      <c r="W29" s="958">
        <f>AR13</f>
        <v>4.3</v>
      </c>
      <c r="X29" s="959"/>
      <c r="Y29" s="959"/>
      <c r="Z29" s="959"/>
      <c r="AA29" s="959"/>
      <c r="AB29" s="959"/>
      <c r="AC29" s="960"/>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3</v>
      </c>
      <c r="AR31" s="185"/>
      <c r="AS31" s="118" t="s">
        <v>188</v>
      </c>
      <c r="AT31" s="119"/>
      <c r="AU31" s="184" t="s">
        <v>487</v>
      </c>
      <c r="AV31" s="184"/>
      <c r="AW31" s="384" t="s">
        <v>177</v>
      </c>
      <c r="AX31" s="385"/>
    </row>
    <row r="32" spans="1:50" ht="23.25" customHeight="1" x14ac:dyDescent="0.15">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60" t="s">
        <v>12</v>
      </c>
      <c r="Z32" s="520"/>
      <c r="AA32" s="521"/>
      <c r="AB32" s="450" t="s">
        <v>494</v>
      </c>
      <c r="AC32" s="450"/>
      <c r="AD32" s="450"/>
      <c r="AE32" s="202">
        <v>86.4</v>
      </c>
      <c r="AF32" s="203"/>
      <c r="AG32" s="203"/>
      <c r="AH32" s="203"/>
      <c r="AI32" s="202">
        <v>86.7</v>
      </c>
      <c r="AJ32" s="203"/>
      <c r="AK32" s="203"/>
      <c r="AL32" s="203"/>
      <c r="AM32" s="202">
        <v>87</v>
      </c>
      <c r="AN32" s="203"/>
      <c r="AO32" s="203"/>
      <c r="AP32" s="203"/>
      <c r="AQ32" s="326" t="s">
        <v>487</v>
      </c>
      <c r="AR32" s="192"/>
      <c r="AS32" s="192"/>
      <c r="AT32" s="327"/>
      <c r="AU32" s="203" t="s">
        <v>488</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494</v>
      </c>
      <c r="AC33" s="512"/>
      <c r="AD33" s="512"/>
      <c r="AE33" s="202" t="s">
        <v>487</v>
      </c>
      <c r="AF33" s="203"/>
      <c r="AG33" s="203"/>
      <c r="AH33" s="203"/>
      <c r="AI33" s="202" t="s">
        <v>487</v>
      </c>
      <c r="AJ33" s="203"/>
      <c r="AK33" s="203"/>
      <c r="AL33" s="203"/>
      <c r="AM33" s="202" t="s">
        <v>529</v>
      </c>
      <c r="AN33" s="203"/>
      <c r="AO33" s="203"/>
      <c r="AP33" s="203"/>
      <c r="AQ33" s="326">
        <v>92.7</v>
      </c>
      <c r="AR33" s="192"/>
      <c r="AS33" s="192"/>
      <c r="AT33" s="327"/>
      <c r="AU33" s="203" t="s">
        <v>487</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93.2</v>
      </c>
      <c r="AF34" s="203"/>
      <c r="AG34" s="203"/>
      <c r="AH34" s="203"/>
      <c r="AI34" s="202">
        <v>93.5</v>
      </c>
      <c r="AJ34" s="203"/>
      <c r="AK34" s="203"/>
      <c r="AL34" s="203"/>
      <c r="AM34" s="202">
        <v>93.85</v>
      </c>
      <c r="AN34" s="203"/>
      <c r="AO34" s="203"/>
      <c r="AP34" s="203"/>
      <c r="AQ34" s="326" t="s">
        <v>487</v>
      </c>
      <c r="AR34" s="192"/>
      <c r="AS34" s="192"/>
      <c r="AT34" s="327"/>
      <c r="AU34" s="203" t="s">
        <v>487</v>
      </c>
      <c r="AV34" s="203"/>
      <c r="AW34" s="203"/>
      <c r="AX34" s="205"/>
    </row>
    <row r="35" spans="1:50" ht="23.25" customHeight="1" x14ac:dyDescent="0.15">
      <c r="A35" s="210" t="s">
        <v>303</v>
      </c>
      <c r="B35" s="211"/>
      <c r="C35" s="211"/>
      <c r="D35" s="211"/>
      <c r="E35" s="211"/>
      <c r="F35" s="212"/>
      <c r="G35" s="216" t="s">
        <v>530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1"/>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495</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v>1</v>
      </c>
      <c r="AF101" s="203"/>
      <c r="AG101" s="203"/>
      <c r="AH101" s="204"/>
      <c r="AI101" s="202">
        <v>1</v>
      </c>
      <c r="AJ101" s="203"/>
      <c r="AK101" s="203"/>
      <c r="AL101" s="204"/>
      <c r="AM101" s="202">
        <v>1</v>
      </c>
      <c r="AN101" s="203"/>
      <c r="AO101" s="203"/>
      <c r="AP101" s="204"/>
      <c r="AQ101" s="202">
        <v>1</v>
      </c>
      <c r="AR101" s="203"/>
      <c r="AS101" s="203"/>
      <c r="AT101" s="204"/>
      <c r="AU101" s="202">
        <v>1</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v>1</v>
      </c>
      <c r="AF102" s="407"/>
      <c r="AG102" s="407"/>
      <c r="AH102" s="407"/>
      <c r="AI102" s="407">
        <v>1</v>
      </c>
      <c r="AJ102" s="407"/>
      <c r="AK102" s="407"/>
      <c r="AL102" s="407"/>
      <c r="AM102" s="407">
        <v>1</v>
      </c>
      <c r="AN102" s="407"/>
      <c r="AO102" s="407"/>
      <c r="AP102" s="407"/>
      <c r="AQ102" s="257">
        <v>1</v>
      </c>
      <c r="AR102" s="258"/>
      <c r="AS102" s="258"/>
      <c r="AT102" s="303"/>
      <c r="AU102" s="257">
        <v>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497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498</v>
      </c>
      <c r="AC116" s="452"/>
      <c r="AD116" s="453"/>
      <c r="AE116" s="407">
        <v>4.266</v>
      </c>
      <c r="AF116" s="407"/>
      <c r="AG116" s="407"/>
      <c r="AH116" s="407"/>
      <c r="AI116" s="407">
        <v>4.2552000000000003</v>
      </c>
      <c r="AJ116" s="407"/>
      <c r="AK116" s="407"/>
      <c r="AL116" s="407"/>
      <c r="AM116" s="407">
        <v>4.2789999999999999</v>
      </c>
      <c r="AN116" s="407"/>
      <c r="AO116" s="407"/>
      <c r="AP116" s="407"/>
      <c r="AQ116" s="202">
        <v>4.3</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499</v>
      </c>
      <c r="AC117" s="462"/>
      <c r="AD117" s="463"/>
      <c r="AE117" s="540" t="s">
        <v>536</v>
      </c>
      <c r="AF117" s="540"/>
      <c r="AG117" s="540"/>
      <c r="AH117" s="540"/>
      <c r="AI117" s="540" t="s">
        <v>536</v>
      </c>
      <c r="AJ117" s="540"/>
      <c r="AK117" s="540"/>
      <c r="AL117" s="540"/>
      <c r="AM117" s="540" t="s">
        <v>535</v>
      </c>
      <c r="AN117" s="540"/>
      <c r="AO117" s="540"/>
      <c r="AP117" s="540"/>
      <c r="AQ117" s="540" t="s">
        <v>535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72.75" customHeight="1" x14ac:dyDescent="0.15">
      <c r="A130" s="173" t="s">
        <v>330</v>
      </c>
      <c r="B130" s="170"/>
      <c r="C130" s="169" t="s">
        <v>191</v>
      </c>
      <c r="D130" s="170"/>
      <c r="E130" s="154" t="s">
        <v>220</v>
      </c>
      <c r="F130" s="155"/>
      <c r="G130" s="156" t="s">
        <v>500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72.75" customHeight="1" thickBot="1" x14ac:dyDescent="0.2">
      <c r="A131" s="174"/>
      <c r="B131" s="171"/>
      <c r="C131" s="165"/>
      <c r="D131" s="171"/>
      <c r="E131" s="159" t="s">
        <v>219</v>
      </c>
      <c r="F131" s="160"/>
      <c r="G131" s="95" t="s">
        <v>501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17"/>
      <c r="E430" s="159" t="s">
        <v>323</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502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484</v>
      </c>
      <c r="AE703" s="313"/>
      <c r="AF703" s="313"/>
      <c r="AG703" s="86" t="s">
        <v>503</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2" t="s">
        <v>502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0" t="s">
        <v>504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531</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505</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506</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507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484</v>
      </c>
      <c r="AE710" s="313"/>
      <c r="AF710" s="313"/>
      <c r="AG710" s="86" t="s">
        <v>507</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484</v>
      </c>
      <c r="AE711" s="313"/>
      <c r="AF711" s="313"/>
      <c r="AG711" s="86" t="s">
        <v>508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506</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72" t="s">
        <v>272</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2" t="s">
        <v>506</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44.1"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509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510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6" t="s">
        <v>511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512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506</v>
      </c>
      <c r="AE719" s="591"/>
      <c r="AF719" s="591"/>
      <c r="AG719" s="110" t="s">
        <v>544</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t="s">
        <v>544</v>
      </c>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542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137</v>
      </c>
      <c r="B731" s="786"/>
      <c r="C731" s="786"/>
      <c r="D731" s="786"/>
      <c r="E731" s="787"/>
      <c r="F731" s="715" t="s">
        <v>543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545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537</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9" t="s">
        <v>326</v>
      </c>
      <c r="B737" s="195"/>
      <c r="C737" s="195"/>
      <c r="D737" s="196"/>
      <c r="E737" s="980" t="s">
        <v>516</v>
      </c>
      <c r="F737" s="981"/>
      <c r="G737" s="981"/>
      <c r="H737" s="981"/>
      <c r="I737" s="981"/>
      <c r="J737" s="981"/>
      <c r="K737" s="981"/>
      <c r="L737" s="981"/>
      <c r="M737" s="981"/>
      <c r="N737" s="351" t="s">
        <v>321</v>
      </c>
      <c r="O737" s="351"/>
      <c r="P737" s="351"/>
      <c r="Q737" s="351"/>
      <c r="R737" s="980" t="s">
        <v>517</v>
      </c>
      <c r="S737" s="981"/>
      <c r="T737" s="981"/>
      <c r="U737" s="981"/>
      <c r="V737" s="981"/>
      <c r="W737" s="981"/>
      <c r="X737" s="981"/>
      <c r="Y737" s="981"/>
      <c r="Z737" s="981"/>
      <c r="AA737" s="351" t="s">
        <v>320</v>
      </c>
      <c r="AB737" s="351"/>
      <c r="AC737" s="351"/>
      <c r="AD737" s="351"/>
      <c r="AE737" s="980" t="s">
        <v>518</v>
      </c>
      <c r="AF737" s="981"/>
      <c r="AG737" s="981"/>
      <c r="AH737" s="981"/>
      <c r="AI737" s="981"/>
      <c r="AJ737" s="981"/>
      <c r="AK737" s="981"/>
      <c r="AL737" s="981"/>
      <c r="AM737" s="981"/>
      <c r="AN737" s="351" t="s">
        <v>319</v>
      </c>
      <c r="AO737" s="351"/>
      <c r="AP737" s="351"/>
      <c r="AQ737" s="351"/>
      <c r="AR737" s="987" t="s">
        <v>519</v>
      </c>
      <c r="AS737" s="988"/>
      <c r="AT737" s="988"/>
      <c r="AU737" s="988"/>
      <c r="AV737" s="988"/>
      <c r="AW737" s="988"/>
      <c r="AX737" s="989"/>
      <c r="AY737" s="74"/>
      <c r="AZ737" s="74"/>
    </row>
    <row r="738" spans="1:52" ht="24.75" customHeight="1" x14ac:dyDescent="0.15">
      <c r="A738" s="979" t="s">
        <v>318</v>
      </c>
      <c r="B738" s="195"/>
      <c r="C738" s="195"/>
      <c r="D738" s="196"/>
      <c r="E738" s="980" t="s">
        <v>520</v>
      </c>
      <c r="F738" s="981"/>
      <c r="G738" s="981"/>
      <c r="H738" s="981"/>
      <c r="I738" s="981"/>
      <c r="J738" s="981"/>
      <c r="K738" s="981"/>
      <c r="L738" s="981"/>
      <c r="M738" s="981"/>
      <c r="N738" s="351" t="s">
        <v>317</v>
      </c>
      <c r="O738" s="351"/>
      <c r="P738" s="351"/>
      <c r="Q738" s="351"/>
      <c r="R738" s="980" t="s">
        <v>521</v>
      </c>
      <c r="S738" s="981"/>
      <c r="T738" s="981"/>
      <c r="U738" s="981"/>
      <c r="V738" s="981"/>
      <c r="W738" s="981"/>
      <c r="X738" s="981"/>
      <c r="Y738" s="981"/>
      <c r="Z738" s="981"/>
      <c r="AA738" s="351" t="s">
        <v>316</v>
      </c>
      <c r="AB738" s="351"/>
      <c r="AC738" s="351"/>
      <c r="AD738" s="351"/>
      <c r="AE738" s="980" t="s">
        <v>522</v>
      </c>
      <c r="AF738" s="981"/>
      <c r="AG738" s="981"/>
      <c r="AH738" s="981"/>
      <c r="AI738" s="981"/>
      <c r="AJ738" s="981"/>
      <c r="AK738" s="981"/>
      <c r="AL738" s="981"/>
      <c r="AM738" s="981"/>
      <c r="AN738" s="351" t="s">
        <v>315</v>
      </c>
      <c r="AO738" s="351"/>
      <c r="AP738" s="351"/>
      <c r="AQ738" s="351"/>
      <c r="AR738" s="987" t="s">
        <v>523</v>
      </c>
      <c r="AS738" s="988"/>
      <c r="AT738" s="988"/>
      <c r="AU738" s="988"/>
      <c r="AV738" s="988"/>
      <c r="AW738" s="988"/>
      <c r="AX738" s="989"/>
    </row>
    <row r="739" spans="1:52" ht="24.75" customHeight="1" x14ac:dyDescent="0.15">
      <c r="A739" s="979" t="s">
        <v>314</v>
      </c>
      <c r="B739" s="195"/>
      <c r="C739" s="195"/>
      <c r="D739" s="196"/>
      <c r="E739" s="980" t="s">
        <v>538</v>
      </c>
      <c r="F739" s="981"/>
      <c r="G739" s="981"/>
      <c r="H739" s="981"/>
      <c r="I739" s="981"/>
      <c r="J739" s="981"/>
      <c r="K739" s="981"/>
      <c r="L739" s="981"/>
      <c r="M739" s="981"/>
      <c r="N739" s="982"/>
      <c r="O739" s="982"/>
      <c r="P739" s="982"/>
      <c r="Q739" s="982"/>
      <c r="R739" s="983"/>
      <c r="S739" s="983"/>
      <c r="T739" s="983"/>
      <c r="U739" s="983"/>
      <c r="V739" s="983"/>
      <c r="W739" s="983"/>
      <c r="X739" s="983"/>
      <c r="Y739" s="983"/>
      <c r="Z739" s="983"/>
      <c r="AA739" s="982"/>
      <c r="AB739" s="982"/>
      <c r="AC739" s="982"/>
      <c r="AD739" s="982"/>
      <c r="AE739" s="983"/>
      <c r="AF739" s="983"/>
      <c r="AG739" s="983"/>
      <c r="AH739" s="983"/>
      <c r="AI739" s="983"/>
      <c r="AJ739" s="983"/>
      <c r="AK739" s="983"/>
      <c r="AL739" s="983"/>
      <c r="AM739" s="983"/>
      <c r="AN739" s="982"/>
      <c r="AO739" s="982"/>
      <c r="AP739" s="982"/>
      <c r="AQ739" s="982"/>
      <c r="AR739" s="984"/>
      <c r="AS739" s="985"/>
      <c r="AT739" s="985"/>
      <c r="AU739" s="985"/>
      <c r="AV739" s="985"/>
      <c r="AW739" s="985"/>
      <c r="AX739" s="986"/>
    </row>
    <row r="740" spans="1:52" ht="24.75" customHeight="1" thickBot="1" x14ac:dyDescent="0.2">
      <c r="A740" s="961" t="s">
        <v>338</v>
      </c>
      <c r="B740" s="962"/>
      <c r="C740" s="962"/>
      <c r="D740" s="963"/>
      <c r="E740" s="964" t="s">
        <v>481</v>
      </c>
      <c r="F740" s="965"/>
      <c r="G740" s="965"/>
      <c r="H740" s="78" t="str">
        <f>IF(E740="", "", "(")</f>
        <v>(</v>
      </c>
      <c r="I740" s="965"/>
      <c r="J740" s="965"/>
      <c r="K740" s="78" t="str">
        <f>IF(OR(I740="　", I740=""), "", "-")</f>
        <v/>
      </c>
      <c r="L740" s="966">
        <v>70</v>
      </c>
      <c r="M740" s="966"/>
      <c r="N740" s="79" t="str">
        <f>IF(O740="", "", "-")</f>
        <v/>
      </c>
      <c r="O740" s="80"/>
      <c r="P740" s="79" t="str">
        <f>IF(E740="", "", ")")</f>
        <v>)</v>
      </c>
      <c r="Q740" s="964"/>
      <c r="R740" s="965"/>
      <c r="S740" s="965"/>
      <c r="T740" s="78" t="str">
        <f>IF(Q740="", "", "(")</f>
        <v/>
      </c>
      <c r="U740" s="965"/>
      <c r="V740" s="965"/>
      <c r="W740" s="78" t="str">
        <f>IF(OR(U740="　", U740=""), "", "-")</f>
        <v/>
      </c>
      <c r="X740" s="966"/>
      <c r="Y740" s="966"/>
      <c r="Z740" s="79" t="str">
        <f>IF(AA740="", "", "-")</f>
        <v/>
      </c>
      <c r="AA740" s="80"/>
      <c r="AB740" s="79" t="str">
        <f>IF(Q740="", "", ")")</f>
        <v/>
      </c>
      <c r="AC740" s="964"/>
      <c r="AD740" s="965"/>
      <c r="AE740" s="965"/>
      <c r="AF740" s="78" t="str">
        <f>IF(AC740="", "", "(")</f>
        <v/>
      </c>
      <c r="AG740" s="965"/>
      <c r="AH740" s="965"/>
      <c r="AI740" s="78" t="str">
        <f>IF(OR(AG740="　", AG740=""), "", "-")</f>
        <v/>
      </c>
      <c r="AJ740" s="966"/>
      <c r="AK740" s="966"/>
      <c r="AL740" s="79" t="str">
        <f>IF(AM740="", "", "-")</f>
        <v/>
      </c>
      <c r="AM740" s="80"/>
      <c r="AN740" s="79" t="str">
        <f>IF(AC740="", "", ")")</f>
        <v/>
      </c>
      <c r="AO740" s="991"/>
      <c r="AP740" s="992"/>
      <c r="AQ740" s="992"/>
      <c r="AR740" s="992"/>
      <c r="AS740" s="992"/>
      <c r="AT740" s="992"/>
      <c r="AU740" s="992"/>
      <c r="AV740" s="992"/>
      <c r="AW740" s="992"/>
      <c r="AX740" s="993"/>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4.7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1.5" customHeight="1" x14ac:dyDescent="0.15">
      <c r="A780" s="614" t="s">
        <v>309</v>
      </c>
      <c r="B780" s="615"/>
      <c r="C780" s="615"/>
      <c r="D780" s="615"/>
      <c r="E780" s="615"/>
      <c r="F780" s="616"/>
      <c r="G780" s="581" t="s">
        <v>524</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5.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5.5" customHeight="1" x14ac:dyDescent="0.15">
      <c r="A782" s="617"/>
      <c r="B782" s="618"/>
      <c r="C782" s="618"/>
      <c r="D782" s="618"/>
      <c r="E782" s="618"/>
      <c r="F782" s="619"/>
      <c r="G782" s="656" t="s">
        <v>525</v>
      </c>
      <c r="H782" s="657"/>
      <c r="I782" s="657"/>
      <c r="J782" s="657"/>
      <c r="K782" s="658"/>
      <c r="L782" s="650" t="s">
        <v>534</v>
      </c>
      <c r="M782" s="651"/>
      <c r="N782" s="651"/>
      <c r="O782" s="651"/>
      <c r="P782" s="651"/>
      <c r="Q782" s="651"/>
      <c r="R782" s="651"/>
      <c r="S782" s="651"/>
      <c r="T782" s="651"/>
      <c r="U782" s="651"/>
      <c r="V782" s="651"/>
      <c r="W782" s="651"/>
      <c r="X782" s="652"/>
      <c r="Y782" s="374">
        <v>4.3</v>
      </c>
      <c r="Z782" s="375"/>
      <c r="AA782" s="375"/>
      <c r="AB782" s="791"/>
      <c r="AC782" s="656" t="s">
        <v>491</v>
      </c>
      <c r="AD782" s="657"/>
      <c r="AE782" s="657"/>
      <c r="AF782" s="657"/>
      <c r="AG782" s="658"/>
      <c r="AH782" s="650" t="s">
        <v>532</v>
      </c>
      <c r="AI782" s="651"/>
      <c r="AJ782" s="651"/>
      <c r="AK782" s="651"/>
      <c r="AL782" s="651"/>
      <c r="AM782" s="651"/>
      <c r="AN782" s="651"/>
      <c r="AO782" s="651"/>
      <c r="AP782" s="651"/>
      <c r="AQ782" s="651"/>
      <c r="AR782" s="651"/>
      <c r="AS782" s="651"/>
      <c r="AT782" s="652"/>
      <c r="AU782" s="374">
        <v>4.2789999999999999</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5.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5.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4.3</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4.2789999999999999</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4.25" customHeight="1" x14ac:dyDescent="0.15"/>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41.25" customHeight="1" x14ac:dyDescent="0.15">
      <c r="A838" s="362">
        <v>1</v>
      </c>
      <c r="B838" s="362">
        <v>1</v>
      </c>
      <c r="C838" s="347" t="s">
        <v>527</v>
      </c>
      <c r="D838" s="333"/>
      <c r="E838" s="333"/>
      <c r="F838" s="333"/>
      <c r="G838" s="333"/>
      <c r="H838" s="333"/>
      <c r="I838" s="333"/>
      <c r="J838" s="334">
        <v>2000012010019</v>
      </c>
      <c r="K838" s="335"/>
      <c r="L838" s="335"/>
      <c r="M838" s="335"/>
      <c r="N838" s="335"/>
      <c r="O838" s="335"/>
      <c r="P838" s="348" t="s">
        <v>533</v>
      </c>
      <c r="Q838" s="336"/>
      <c r="R838" s="336"/>
      <c r="S838" s="336"/>
      <c r="T838" s="336"/>
      <c r="U838" s="336"/>
      <c r="V838" s="336"/>
      <c r="W838" s="336"/>
      <c r="X838" s="336"/>
      <c r="Y838" s="337">
        <v>4.3</v>
      </c>
      <c r="Z838" s="338"/>
      <c r="AA838" s="338"/>
      <c r="AB838" s="339"/>
      <c r="AC838" s="349" t="s">
        <v>79</v>
      </c>
      <c r="AD838" s="357"/>
      <c r="AE838" s="357"/>
      <c r="AF838" s="357"/>
      <c r="AG838" s="357"/>
      <c r="AH838" s="358" t="s">
        <v>487</v>
      </c>
      <c r="AI838" s="359"/>
      <c r="AJ838" s="359"/>
      <c r="AK838" s="359"/>
      <c r="AL838" s="343" t="s">
        <v>487</v>
      </c>
      <c r="AM838" s="344"/>
      <c r="AN838" s="344"/>
      <c r="AO838" s="345"/>
      <c r="AP838" s="346" t="s">
        <v>487</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12.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45" customHeight="1" x14ac:dyDescent="0.15">
      <c r="A871" s="362">
        <v>1</v>
      </c>
      <c r="B871" s="362">
        <v>1</v>
      </c>
      <c r="C871" s="347" t="s">
        <v>528</v>
      </c>
      <c r="D871" s="333"/>
      <c r="E871" s="333"/>
      <c r="F871" s="333"/>
      <c r="G871" s="333"/>
      <c r="H871" s="333"/>
      <c r="I871" s="333"/>
      <c r="J871" s="334">
        <v>6010005018733</v>
      </c>
      <c r="K871" s="335"/>
      <c r="L871" s="335"/>
      <c r="M871" s="335"/>
      <c r="N871" s="335"/>
      <c r="O871" s="335"/>
      <c r="P871" s="348" t="s">
        <v>532</v>
      </c>
      <c r="Q871" s="336"/>
      <c r="R871" s="336"/>
      <c r="S871" s="336"/>
      <c r="T871" s="336"/>
      <c r="U871" s="336"/>
      <c r="V871" s="336"/>
      <c r="W871" s="336"/>
      <c r="X871" s="336"/>
      <c r="Y871" s="337">
        <v>4.2789999999999999</v>
      </c>
      <c r="Z871" s="338"/>
      <c r="AA871" s="338"/>
      <c r="AB871" s="339"/>
      <c r="AC871" s="349" t="s">
        <v>299</v>
      </c>
      <c r="AD871" s="357"/>
      <c r="AE871" s="357"/>
      <c r="AF871" s="357"/>
      <c r="AG871" s="357"/>
      <c r="AH871" s="358">
        <v>1</v>
      </c>
      <c r="AI871" s="359"/>
      <c r="AJ871" s="359"/>
      <c r="AK871" s="359"/>
      <c r="AL871" s="343">
        <v>99.72</v>
      </c>
      <c r="AM871" s="344"/>
      <c r="AN871" s="344"/>
      <c r="AO871" s="345"/>
      <c r="AP871" s="346" t="s">
        <v>487</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4:Y791 Y782">
    <cfRule type="expression" dxfId="2079" priority="13679">
      <formula>IF(RIGHT(TEXT(Y782,"0.#"),1)=".",FALSE,TRUE)</formula>
    </cfRule>
    <cfRule type="expression" dxfId="2078" priority="13680">
      <formula>IF(RIGHT(TEXT(Y782,"0.#"),1)=".",TRUE,FALSE)</formula>
    </cfRule>
  </conditionalFormatting>
  <conditionalFormatting sqref="AU783">
    <cfRule type="expression" dxfId="2077" priority="13677">
      <formula>IF(RIGHT(TEXT(AU783,"0.#"),1)=".",FALSE,TRUE)</formula>
    </cfRule>
    <cfRule type="expression" dxfId="2076" priority="13678">
      <formula>IF(RIGHT(TEXT(AU783,"0.#"),1)=".",TRUE,FALSE)</formula>
    </cfRule>
  </conditionalFormatting>
  <conditionalFormatting sqref="AU792">
    <cfRule type="expression" dxfId="2075" priority="13675">
      <formula>IF(RIGHT(TEXT(AU792,"0.#"),1)=".",FALSE,TRUE)</formula>
    </cfRule>
    <cfRule type="expression" dxfId="2074" priority="13676">
      <formula>IF(RIGHT(TEXT(AU792,"0.#"),1)=".",TRUE,FALSE)</formula>
    </cfRule>
  </conditionalFormatting>
  <conditionalFormatting sqref="AU784:AU791 AU782">
    <cfRule type="expression" dxfId="2073" priority="13673">
      <formula>IF(RIGHT(TEXT(AU782,"0.#"),1)=".",FALSE,TRUE)</formula>
    </cfRule>
    <cfRule type="expression" dxfId="2072" priority="13674">
      <formula>IF(RIGHT(TEXT(AU782,"0.#"),1)=".",TRUE,FALSE)</formula>
    </cfRule>
  </conditionalFormatting>
  <conditionalFormatting sqref="Y822 Y809 Y796">
    <cfRule type="expression" dxfId="2071" priority="13659">
      <formula>IF(RIGHT(TEXT(Y796,"0.#"),1)=".",FALSE,TRUE)</formula>
    </cfRule>
    <cfRule type="expression" dxfId="2070" priority="13660">
      <formula>IF(RIGHT(TEXT(Y796,"0.#"),1)=".",TRUE,FALSE)</formula>
    </cfRule>
  </conditionalFormatting>
  <conditionalFormatting sqref="Y831 Y818 Y805">
    <cfRule type="expression" dxfId="2069" priority="13657">
      <formula>IF(RIGHT(TEXT(Y805,"0.#"),1)=".",FALSE,TRUE)</formula>
    </cfRule>
    <cfRule type="expression" dxfId="2068" priority="13658">
      <formula>IF(RIGHT(TEXT(Y805,"0.#"),1)=".",TRUE,FALSE)</formula>
    </cfRule>
  </conditionalFormatting>
  <conditionalFormatting sqref="AU822 AU809 AU796">
    <cfRule type="expression" dxfId="2067" priority="13653">
      <formula>IF(RIGHT(TEXT(AU796,"0.#"),1)=".",FALSE,TRUE)</formula>
    </cfRule>
    <cfRule type="expression" dxfId="2066" priority="13654">
      <formula>IF(RIGHT(TEXT(AU796,"0.#"),1)=".",TRUE,FALSE)</formula>
    </cfRule>
  </conditionalFormatting>
  <conditionalFormatting sqref="AU831 AU818 AU805">
    <cfRule type="expression" dxfId="2065" priority="13651">
      <formula>IF(RIGHT(TEXT(AU805,"0.#"),1)=".",FALSE,TRUE)</formula>
    </cfRule>
    <cfRule type="expression" dxfId="2064" priority="13652">
      <formula>IF(RIGHT(TEXT(AU805,"0.#"),1)=".",TRUE,FALSE)</formula>
    </cfRule>
  </conditionalFormatting>
  <conditionalFormatting sqref="AU823:AU830 AU821 AU810:AU817 AU808 AU797:AU804 AU795">
    <cfRule type="expression" dxfId="2063" priority="13649">
      <formula>IF(RIGHT(TEXT(AU795,"0.#"),1)=".",FALSE,TRUE)</formula>
    </cfRule>
    <cfRule type="expression" dxfId="2062" priority="13650">
      <formula>IF(RIGHT(TEXT(AU795,"0.#"),1)=".",TRUE,FALSE)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AM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t="s">
        <v>484</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t="s">
        <v>484</v>
      </c>
      <c r="M6" s="13" t="str">
        <f t="shared" si="2"/>
        <v>公共事業</v>
      </c>
      <c r="N6" s="13" t="str">
        <f t="shared" si="6"/>
        <v>公共事業</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沖縄振興</v>
      </c>
      <c r="F10" s="18" t="s">
        <v>116</v>
      </c>
      <c r="G10" s="17"/>
      <c r="H10" s="13" t="str">
        <f t="shared" si="1"/>
        <v/>
      </c>
      <c r="I10" s="13" t="str">
        <f t="shared" si="5"/>
        <v>一般会計</v>
      </c>
      <c r="K10" s="14" t="s">
        <v>256</v>
      </c>
      <c r="L10" s="15"/>
      <c r="M10" s="13" t="str">
        <f t="shared" si="2"/>
        <v/>
      </c>
      <c r="N10" s="13" t="str">
        <f t="shared" si="6"/>
        <v>公共事業</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沖縄振興</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2020-10-02T11:17:30Z</dcterms:created>
  <dcterms:modified xsi:type="dcterms:W3CDTF">2020-10-02T11:17:38Z</dcterms:modified>
</cp:coreProperties>
</file>