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行政事業レビューシート!$A$1:$AX$996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AI34" i="3" l="1"/>
  <c r="P29" i="3" l="1"/>
  <c r="AM48" i="3" l="1"/>
  <c r="AI48" i="3"/>
  <c r="AE48" i="3"/>
  <c r="AM41" i="3"/>
  <c r="AI41" i="3"/>
  <c r="AE41" i="3"/>
  <c r="D12" i="4" l="1"/>
  <c r="C12" i="4"/>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l="1"/>
</calcChain>
</file>

<file path=xl/sharedStrings.xml><?xml version="1.0" encoding="utf-8"?>
<sst xmlns="http://schemas.openxmlformats.org/spreadsheetml/2006/main" count="2466" uniqueCount="638">
  <si>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</si>
  <si>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</si>
  <si>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</si>
  <si>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</si>
  <si>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</si>
  <si>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</si>
  <si>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</si>
  <si>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</si>
  <si>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</si>
  <si>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</si>
  <si>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</si>
  <si>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</si>
  <si>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</si>
  <si>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</si>
  <si>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</si>
  <si>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</si>
  <si>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</si>
  <si>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</si>
  <si>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</si>
  <si>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</si>
  <si>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</si>
  <si>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</si>
  <si>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</si>
  <si>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</si>
  <si>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</si>
  <si>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</si>
  <si>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</si>
  <si>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</si>
  <si>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</si>
  <si>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</si>
  <si>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</si>
  <si>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</si>
  <si>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</si>
  <si>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</si>
  <si>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</si>
  <si>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</si>
  <si>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</si>
  <si>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</si>
  <si>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</si>
  <si>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</si>
  <si>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</si>
  <si>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</si>
  <si>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</si>
  <si>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</si>
  <si>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</si>
  <si>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</si>
  <si>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</si>
  <si>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</si>
  <si>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</si>
  <si>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</si>
  <si>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</si>
  <si>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</si>
  <si>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</si>
  <si>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</si>
  <si>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</si>
  <si>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</si>
  <si>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</si>
  <si>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</si>
  <si>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</si>
  <si>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</si>
  <si>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</si>
  <si>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</si>
  <si>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</si>
  <si>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</si>
  <si>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</si>
  <si>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</si>
  <si>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</si>
  <si>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</si>
  <si>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</si>
  <si>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</si>
  <si>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</si>
  <si>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</si>
  <si>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</si>
  <si>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</si>
  <si>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</si>
  <si>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</si>
  <si>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</si>
  <si>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</si>
  <si>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</si>
  <si>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</si>
  <si>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</si>
  <si>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</si>
  <si>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</si>
  <si>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</si>
  <si>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</si>
  <si>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</si>
  <si>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</si>
  <si>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</si>
  <si>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</si>
  <si>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</si>
  <si>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</si>
  <si>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</si>
  <si>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</si>
  <si>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</si>
  <si>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</si>
  <si>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</si>
  <si>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</si>
  <si>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</si>
  <si>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</si>
  <si>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</si>
  <si>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</si>
  <si>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</si>
  <si>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</si>
  <si>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</si>
  <si>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</si>
  <si>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</si>
  <si>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</si>
  <si>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</si>
  <si>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</si>
  <si>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</si>
  <si>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</si>
  <si>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</si>
  <si>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</si>
  <si>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</si>
  <si>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</si>
  <si>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</si>
  <si>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</si>
  <si>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</si>
  <si>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</si>
  <si>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</si>
  <si>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</si>
  <si>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</si>
  <si>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</si>
  <si>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</si>
  <si>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</si>
  <si>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</si>
  <si>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</si>
  <si>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</si>
  <si>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</si>
  <si>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</si>
  <si>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</si>
  <si>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</si>
  <si>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</si>
  <si>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</si>
  <si>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</si>
  <si>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</si>
  <si>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</si>
  <si>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</si>
  <si>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</si>
  <si>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</si>
  <si>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</si>
  <si>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</si>
  <si>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</si>
  <si>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</si>
  <si>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</si>
  <si>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</si>
  <si>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</si>
  <si>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</si>
  <si>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</si>
  <si>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</si>
  <si>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</si>
  <si>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</si>
  <si>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</si>
  <si>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</si>
  <si>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</si>
  <si>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</si>
  <si>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</si>
  <si>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</si>
  <si>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</si>
  <si>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</si>
  <si>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</si>
  <si>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</si>
  <si>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</si>
  <si>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</si>
  <si>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</si>
  <si>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</si>
  <si>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</si>
  <si>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</si>
  <si>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</si>
  <si>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</si>
  <si>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</si>
  <si>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</si>
  <si>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</si>
  <si>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</si>
  <si>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</si>
  <si>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</si>
  <si>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</si>
  <si>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</si>
  <si>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</si>
  <si>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</si>
  <si>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</si>
  <si>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</si>
  <si>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</si>
  <si>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</si>
  <si>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</si>
  <si>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</si>
  <si>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</si>
  <si>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</si>
  <si>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</si>
  <si>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</si>
  <si>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</si>
  <si>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</si>
  <si>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</si>
  <si>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</si>
  <si>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</si>
  <si>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</si>
  <si>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</si>
  <si>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</si>
  <si>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</si>
  <si>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</si>
  <si>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</si>
  <si>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</si>
  <si>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</si>
  <si>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</si>
  <si>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</si>
  <si>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</si>
  <si>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</si>
  <si>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</si>
  <si>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</si>
  <si>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</si>
  <si>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</si>
  <si>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</si>
  <si>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</si>
  <si>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</si>
  <si>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</si>
  <si>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</si>
  <si>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</si>
  <si>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</si>
  <si>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</si>
  <si>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</si>
  <si>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</si>
  <si>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</si>
  <si>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</si>
  <si>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</si>
  <si>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</si>
  <si>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</si>
  <si>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</si>
  <si>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</si>
  <si>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</si>
  <si>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</si>
  <si>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</si>
  <si>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</si>
  <si>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</si>
  <si>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</si>
  <si>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</si>
  <si>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</si>
  <si>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</si>
  <si>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</si>
  <si>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</si>
  <si>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</si>
  <si>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</si>
  <si>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</si>
  <si>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</si>
  <si>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</si>
  <si>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</si>
  <si>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</si>
  <si>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</si>
  <si>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</si>
  <si>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</si>
  <si>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</si>
  <si>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</si>
  <si>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</si>
  <si>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</si>
  <si>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</si>
  <si>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</si>
  <si>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</si>
  <si>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</si>
  <si>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</si>
  <si>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</si>
  <si>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</si>
  <si>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</si>
  <si>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</si>
  <si>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</si>
  <si>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</si>
  <si>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</si>
  <si>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</si>
  <si>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</si>
  <si>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</si>
  <si>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</si>
  <si>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</si>
  <si>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</si>
  <si>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</si>
  <si>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</si>
  <si>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</si>
  <si>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</si>
  <si>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</si>
  <si>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</si>
  <si>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</si>
  <si>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</si>
  <si>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</si>
  <si>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</si>
  <si>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</si>
  <si>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</si>
  <si>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</si>
  <si>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</si>
  <si>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</si>
  <si>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</si>
  <si>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</si>
  <si>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</si>
  <si>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</si>
  <si>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</si>
  <si>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</si>
  <si>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</si>
  <si>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</si>
  <si>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</si>
  <si>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</si>
  <si>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</si>
  <si>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</si>
  <si>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</si>
  <si>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</si>
  <si>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</si>
  <si>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</si>
  <si>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</si>
  <si>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</si>
  <si>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</si>
  <si>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</si>
  <si>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</si>
  <si>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</si>
  <si>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</si>
  <si>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</si>
  <si>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</si>
  <si>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</si>
  <si>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</si>
  <si>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</si>
  <si>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</si>
  <si>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</si>
  <si>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</si>
  <si>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</si>
  <si>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</si>
  <si>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</si>
  <si>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</si>
  <si>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</si>
  <si>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</si>
  <si>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</si>
  <si>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</si>
  <si>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</si>
  <si>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</si>
  <si>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</si>
  <si>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</si>
  <si>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</si>
  <si>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</si>
  <si>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</si>
  <si>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</si>
  <si>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</si>
  <si>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</si>
  <si>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</si>
  <si>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</si>
  <si>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</si>
  <si>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</si>
  <si>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</si>
  <si>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</si>
  <si>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</si>
  <si>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</si>
  <si>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</si>
  <si>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</si>
  <si>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</si>
  <si>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</si>
  <si>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</si>
  <si>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</si>
  <si>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</si>
  <si>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</si>
  <si>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</si>
  <si>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</si>
  <si>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</si>
  <si>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</si>
  <si>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</si>
  <si>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</si>
  <si>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</si>
  <si>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</si>
  <si>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</si>
  <si>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</si>
  <si>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</si>
  <si>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</si>
  <si>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</si>
  <si>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</si>
  <si>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</si>
  <si>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</si>
  <si>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</si>
  <si>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</si>
  <si>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</si>
  <si>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</si>
  <si>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</si>
  <si>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</si>
  <si>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</si>
  <si>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</si>
  <si>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</si>
  <si>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</si>
  <si>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</si>
  <si>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</si>
  <si>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</si>
  <si>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</si>
  <si>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</si>
  <si>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</si>
  <si>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</si>
  <si>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</si>
  <si>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</si>
  <si>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</si>
  <si>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</si>
  <si>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</si>
  <si>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</si>
  <si>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</si>
  <si>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</si>
  <si>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</si>
  <si>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</si>
  <si>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</si>
  <si>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</si>
  <si>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</si>
  <si>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</si>
  <si>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</si>
  <si>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</si>
  <si>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</si>
  <si>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</si>
  <si>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</si>
  <si>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</si>
  <si>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</si>
  <si>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</si>
  <si>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</si>
  <si>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</si>
  <si>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</si>
  <si>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</si>
  <si>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</si>
  <si>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</si>
  <si>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</si>
  <si>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</si>
  <si>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</si>
  <si>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</si>
  <si>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</si>
  <si>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</si>
  <si>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</si>
  <si>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</si>
  <si>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</si>
  <si>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</si>
  <si>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</si>
  <si>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</si>
  <si>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</si>
  <si>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</si>
  <si>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</si>
  <si>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</si>
  <si>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</si>
  <si>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</si>
  <si>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</si>
  <si>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</si>
  <si>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</si>
  <si>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</si>
  <si>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</si>
  <si>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</si>
  <si>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</si>
  <si>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</si>
  <si>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</si>
  <si>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</si>
  <si>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</si>
  <si>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</si>
  <si>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</si>
  <si>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</si>
  <si>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</si>
  <si>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</si>
  <si>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</si>
  <si>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</si>
  <si>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</si>
  <si>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</si>
  <si>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</si>
  <si>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</si>
  <si>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</si>
  <si>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</si>
  <si>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</si>
  <si>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</si>
  <si>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</si>
  <si>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</si>
  <si>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</si>
  <si>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</si>
  <si>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</si>
  <si>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</si>
  <si>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</si>
  <si>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</si>
  <si>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</si>
  <si>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</si>
  <si>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</si>
  <si>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</si>
  <si>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</si>
  <si>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</si>
  <si>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</si>
  <si>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</si>
  <si>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</si>
  <si>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</si>
  <si>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</si>
  <si>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地域再生の推進に必要な経費</t>
  </si>
  <si>
    <t>地方創生推進事務局</t>
    <rPh sb="0" eb="2">
      <t>チホウ</t>
    </rPh>
    <rPh sb="2" eb="4">
      <t>ソウセイ</t>
    </rPh>
    <rPh sb="4" eb="6">
      <t>スイシン</t>
    </rPh>
    <rPh sb="6" eb="9">
      <t>ジムキョク</t>
    </rPh>
    <phoneticPr fontId="6"/>
  </si>
  <si>
    <t>内閣府</t>
  </si>
  <si>
    <t>地域再生基本方針</t>
    <rPh sb="0" eb="2">
      <t>チイキ</t>
    </rPh>
    <rPh sb="2" eb="4">
      <t>サイセイ</t>
    </rPh>
    <rPh sb="4" eb="6">
      <t>キホン</t>
    </rPh>
    <rPh sb="6" eb="8">
      <t>ホウシン</t>
    </rPh>
    <phoneticPr fontId="6"/>
  </si>
  <si>
    <t>①　地方公共団体の自主的・主体的な取組を支援するため、地域再生計画の認定を行うとともに、計画に基づく事業の効果検証、地域再生に関する課題抽出等の調査分析を実施する。
②　認定地域再生計画に資する事業を行う事業者が指定金融機関から当該事業を実施する上で必要な資金を借り入れる場合に、最大0.7％の地域再生支援利子補給金を支給する。</t>
  </si>
  <si>
    <t>○</t>
  </si>
  <si>
    <t>-</t>
  </si>
  <si>
    <t>地域再生支援利子補給金</t>
    <rPh sb="0" eb="2">
      <t>チイキ</t>
    </rPh>
    <rPh sb="2" eb="4">
      <t>サイセイ</t>
    </rPh>
    <rPh sb="4" eb="6">
      <t>シエン</t>
    </rPh>
    <rPh sb="6" eb="8">
      <t>リシ</t>
    </rPh>
    <rPh sb="8" eb="11">
      <t>ホキュウキン</t>
    </rPh>
    <phoneticPr fontId="6"/>
  </si>
  <si>
    <t>庁費</t>
    <rPh sb="0" eb="1">
      <t>チョウ</t>
    </rPh>
    <rPh sb="1" eb="2">
      <t>ヒ</t>
    </rPh>
    <phoneticPr fontId="6"/>
  </si>
  <si>
    <t>諸謝金</t>
    <rPh sb="0" eb="1">
      <t>ショ</t>
    </rPh>
    <rPh sb="1" eb="3">
      <t>シャキン</t>
    </rPh>
    <phoneticPr fontId="6"/>
  </si>
  <si>
    <t>43,48</t>
  </si>
  <si>
    <t>42,43,44</t>
  </si>
  <si>
    <t>47,48,49</t>
  </si>
  <si>
    <t>27,28,30</t>
  </si>
  <si>
    <t>29,30,31</t>
  </si>
  <si>
    <t>26,27,28</t>
  </si>
  <si>
    <t>28</t>
  </si>
  <si>
    <t>27</t>
  </si>
  <si>
    <t>26</t>
    <phoneticPr fontId="6"/>
  </si>
  <si>
    <t>①　地域再生計画の目標達成率を向上させる</t>
    <rPh sb="2" eb="4">
      <t>チイキ</t>
    </rPh>
    <rPh sb="4" eb="6">
      <t>サイセイ</t>
    </rPh>
    <rPh sb="6" eb="8">
      <t>ケイカク</t>
    </rPh>
    <rPh sb="9" eb="11">
      <t>モクヒョウ</t>
    </rPh>
    <rPh sb="11" eb="14">
      <t>タッセイリツ</t>
    </rPh>
    <rPh sb="15" eb="17">
      <t>コウジョウ</t>
    </rPh>
    <phoneticPr fontId="6"/>
  </si>
  <si>
    <t>計画期間が終了した地方公共団体に対する調査で「目標を上回っている」「目標どおり」とした計画/当該調査に回答のあった全計画</t>
    <rPh sb="46" eb="48">
      <t>トウガイ</t>
    </rPh>
    <rPh sb="48" eb="50">
      <t>チョウサ</t>
    </rPh>
    <rPh sb="51" eb="53">
      <t>カイトウ</t>
    </rPh>
    <rPh sb="57" eb="58">
      <t>ゼン</t>
    </rPh>
    <rPh sb="58" eb="60">
      <t>ケイカク</t>
    </rPh>
    <phoneticPr fontId="6"/>
  </si>
  <si>
    <t>地域再生計画等に関するフォローアップ調査</t>
  </si>
  <si>
    <t>②　地域再生支援利子補給金による民間投資の促進</t>
    <rPh sb="2" eb="4">
      <t>チイキ</t>
    </rPh>
    <rPh sb="4" eb="6">
      <t>サイセイ</t>
    </rPh>
    <rPh sb="6" eb="8">
      <t>シエン</t>
    </rPh>
    <rPh sb="8" eb="10">
      <t>リシ</t>
    </rPh>
    <rPh sb="10" eb="13">
      <t>ホキュウキン</t>
    </rPh>
    <rPh sb="21" eb="23">
      <t>ソクシン</t>
    </rPh>
    <phoneticPr fontId="6"/>
  </si>
  <si>
    <t>地域再生支援利子補給金の支援対象となる新規融資による民間投資総額</t>
  </si>
  <si>
    <t>金融機関から内閣府への申請資料</t>
  </si>
  <si>
    <t>地域再生支援利子補給金の支援対象となる新規融資による雇用効果（維持及び新規）</t>
    <rPh sb="0" eb="2">
      <t>チイキ</t>
    </rPh>
    <rPh sb="2" eb="4">
      <t>サイセイ</t>
    </rPh>
    <rPh sb="4" eb="6">
      <t>シエン</t>
    </rPh>
    <rPh sb="6" eb="8">
      <t>リシ</t>
    </rPh>
    <rPh sb="8" eb="11">
      <t>ホキュウキン</t>
    </rPh>
    <rPh sb="12" eb="14">
      <t>シエン</t>
    </rPh>
    <rPh sb="14" eb="16">
      <t>タイショウ</t>
    </rPh>
    <rPh sb="19" eb="21">
      <t>シンキ</t>
    </rPh>
    <rPh sb="21" eb="23">
      <t>ユウシ</t>
    </rPh>
    <rPh sb="26" eb="28">
      <t>コヨウ</t>
    </rPh>
    <rPh sb="28" eb="30">
      <t>コウカ</t>
    </rPh>
    <rPh sb="31" eb="33">
      <t>イジ</t>
    </rPh>
    <rPh sb="33" eb="34">
      <t>オヨ</t>
    </rPh>
    <rPh sb="35" eb="37">
      <t>シンキ</t>
    </rPh>
    <phoneticPr fontId="6"/>
  </si>
  <si>
    <t>①地域再生計画の認定件数</t>
    <rPh sb="1" eb="3">
      <t>チイキ</t>
    </rPh>
    <rPh sb="3" eb="5">
      <t>サイセイ</t>
    </rPh>
    <rPh sb="5" eb="7">
      <t>ケイカク</t>
    </rPh>
    <rPh sb="8" eb="10">
      <t>ニンテイ</t>
    </rPh>
    <rPh sb="10" eb="12">
      <t>ケンスウ</t>
    </rPh>
    <phoneticPr fontId="6"/>
  </si>
  <si>
    <t>人</t>
    <rPh sb="0" eb="1">
      <t>ヒト</t>
    </rPh>
    <phoneticPr fontId="6"/>
  </si>
  <si>
    <t>件</t>
    <rPh sb="0" eb="1">
      <t>ケン</t>
    </rPh>
    <phoneticPr fontId="6"/>
  </si>
  <si>
    <t>②地域再生支援利子補給金の支給対象となる融資の額</t>
  </si>
  <si>
    <t>億円</t>
    <rPh sb="0" eb="2">
      <t>オクエン</t>
    </rPh>
    <phoneticPr fontId="6"/>
  </si>
  <si>
    <t>①X：地域再生計画認定等経費の執行額/
Y：認定地域再生計画数</t>
    <rPh sb="3" eb="5">
      <t>チイキ</t>
    </rPh>
    <rPh sb="5" eb="7">
      <t>サイセイ</t>
    </rPh>
    <rPh sb="7" eb="9">
      <t>ケイカク</t>
    </rPh>
    <rPh sb="9" eb="11">
      <t>ニンテイ</t>
    </rPh>
    <rPh sb="11" eb="12">
      <t>トウ</t>
    </rPh>
    <rPh sb="12" eb="14">
      <t>ケイヒ</t>
    </rPh>
    <rPh sb="15" eb="17">
      <t>シッコウ</t>
    </rPh>
    <rPh sb="17" eb="18">
      <t>ガク</t>
    </rPh>
    <rPh sb="22" eb="24">
      <t>ニンテイ</t>
    </rPh>
    <rPh sb="24" eb="26">
      <t>チイキ</t>
    </rPh>
    <rPh sb="26" eb="28">
      <t>サイセイ</t>
    </rPh>
    <rPh sb="28" eb="30">
      <t>ケイカク</t>
    </rPh>
    <rPh sb="30" eb="31">
      <t>スウ</t>
    </rPh>
    <phoneticPr fontId="6"/>
  </si>
  <si>
    <t>千円</t>
    <rPh sb="0" eb="2">
      <t>センエン</t>
    </rPh>
    <phoneticPr fontId="6"/>
  </si>
  <si>
    <t>千円/件</t>
    <rPh sb="0" eb="2">
      <t>センエン</t>
    </rPh>
    <rPh sb="3" eb="4">
      <t>ケン</t>
    </rPh>
    <phoneticPr fontId="6"/>
  </si>
  <si>
    <t>23,562/1,649</t>
  </si>
  <si>
    <t>②X：地域再生支援利子補給金の執行額/
Y：民間投資総額</t>
    <rPh sb="3" eb="5">
      <t>チイキ</t>
    </rPh>
    <rPh sb="5" eb="7">
      <t>サイセイ</t>
    </rPh>
    <rPh sb="7" eb="9">
      <t>シエン</t>
    </rPh>
    <rPh sb="9" eb="11">
      <t>リシ</t>
    </rPh>
    <rPh sb="11" eb="14">
      <t>ホキュウキン</t>
    </rPh>
    <rPh sb="15" eb="17">
      <t>シッコウ</t>
    </rPh>
    <rPh sb="17" eb="18">
      <t>ガク</t>
    </rPh>
    <rPh sb="22" eb="24">
      <t>ミンカン</t>
    </rPh>
    <rPh sb="24" eb="26">
      <t>トウシ</t>
    </rPh>
    <rPh sb="26" eb="28">
      <t>ソウガク</t>
    </rPh>
    <phoneticPr fontId="6"/>
  </si>
  <si>
    <t>百万円/億円</t>
    <rPh sb="0" eb="3">
      <t>ヒャクマンエン</t>
    </rPh>
    <rPh sb="4" eb="6">
      <t>オクエン</t>
    </rPh>
    <phoneticPr fontId="6"/>
  </si>
  <si>
    <t>233/193</t>
  </si>
  <si>
    <t>②X：地域再生支援利子補給金の執行額/
Y：雇用効果（維持及び新規）</t>
  </si>
  <si>
    <t>千円</t>
    <rPh sb="0" eb="2">
      <t>センエン</t>
    </rPh>
    <phoneticPr fontId="6"/>
  </si>
  <si>
    <t>百万円/人</t>
    <rPh sb="0" eb="3">
      <t>ヒャクマンエン</t>
    </rPh>
    <rPh sb="4" eb="5">
      <t>ニン</t>
    </rPh>
    <phoneticPr fontId="6"/>
  </si>
  <si>
    <t>233/2,324</t>
  </si>
  <si>
    <t>４．地方創生の推進</t>
    <rPh sb="2" eb="4">
      <t>チホウ</t>
    </rPh>
    <rPh sb="4" eb="6">
      <t>ソウセイ</t>
    </rPh>
    <rPh sb="7" eb="9">
      <t>スイシン</t>
    </rPh>
    <phoneticPr fontId="6"/>
  </si>
  <si>
    <t>⑧地域再生の推進</t>
    <rPh sb="1" eb="3">
      <t>チイキ</t>
    </rPh>
    <rPh sb="3" eb="5">
      <t>サイセイ</t>
    </rPh>
    <rPh sb="6" eb="8">
      <t>スイシン</t>
    </rPh>
    <phoneticPr fontId="6"/>
  </si>
  <si>
    <t>1. 地域再生計画の認定件数</t>
  </si>
  <si>
    <t>件</t>
    <rPh sb="0" eb="1">
      <t>ケン</t>
    </rPh>
    <phoneticPr fontId="6"/>
  </si>
  <si>
    <t>2. 計画期間が終了した地方公共団体に対する調査で、「目標を上回っている」「目標どおり」とした計画の割合</t>
  </si>
  <si>
    <t>・地域再生制度の周知及びＰＤＣＡサイクルの強化を図ることにより、地方公共団体が行う自主的かつ自立的な取組による地域経済の活性化、地域における雇用機会の創出その他の地域の活力の再生に寄与する。
・金融面（融資後５年間、利子補給率0.7％以内）での支援を行うことにより、投資を誘発し、地域経済を活性化することで地域再生を総合的かつ効果的に推進する。</t>
    <rPh sb="47" eb="48">
      <t>リツ</t>
    </rPh>
    <rPh sb="97" eb="99">
      <t>キンユウ</t>
    </rPh>
    <rPh sb="99" eb="100">
      <t>メン</t>
    </rPh>
    <rPh sb="122" eb="124">
      <t>シエン</t>
    </rPh>
    <rPh sb="125" eb="126">
      <t>オコナ</t>
    </rPh>
    <rPh sb="133" eb="135">
      <t>トウシ</t>
    </rPh>
    <rPh sb="136" eb="138">
      <t>ユウハツ</t>
    </rPh>
    <rPh sb="140" eb="142">
      <t>チイキ</t>
    </rPh>
    <rPh sb="142" eb="144">
      <t>ケイザイ</t>
    </rPh>
    <rPh sb="145" eb="148">
      <t>カッセイカ</t>
    </rPh>
    <rPh sb="153" eb="155">
      <t>チイキ</t>
    </rPh>
    <rPh sb="155" eb="157">
      <t>サイセイ</t>
    </rPh>
    <rPh sb="158" eb="161">
      <t>ソウゴウテキ</t>
    </rPh>
    <rPh sb="163" eb="166">
      <t>コウカテキ</t>
    </rPh>
    <rPh sb="167" eb="169">
      <t>スイシン</t>
    </rPh>
    <phoneticPr fontId="6"/>
  </si>
  <si>
    <t>無</t>
  </si>
  <si>
    <t>‐</t>
  </si>
  <si>
    <t>内閣総理大臣が認定する地域再生計画の作成により、地域の創意工夫によって人口減少や地域経済等それぞれの地域が抱える課題解決に向けた取組につなげるものであり、国民や社会のニーズを反映した国が実施すべき優先度が高いものである。</t>
  </si>
  <si>
    <t>地域再生を推進するためには、地域の創意工夫や発想を活かして行われる各種の事業に対して、国が的確な支援措置を講ずることが必要である。</t>
  </si>
  <si>
    <t>②地域再生支援利子補給金は、民間事業者の借入れに係る利子の一部に対する補給金であり、少ない予算で民間投資や雇用を誘発できる。</t>
  </si>
  <si>
    <t>①増加する認定地域再生計画について一括した事前相談や調査分析等を行っており、単位当たりコストは妥当である。
②地域再生支援利子補給金は、民間事業者の借入れに係る利子の一部に対する補給金であり、少ない予算で民間投資や雇用を誘発できる。</t>
  </si>
  <si>
    <t>②地域再生支援利子補給金は、事業者等に対する貸付けを行う金融機関で内閣総理大臣から指定を受けたものに対して利子補給金を支給している。</t>
  </si>
  <si>
    <t>①地域再生計画を作成し、実施した地方公共団体に対するフォローアップ調査等の結果を踏まえて地域再生を推進している。
②十分に活用されている。</t>
  </si>
  <si>
    <t>①地域再生計画の認定により、地方公共団体が行う自主的かつ自立的な取組による地域経済の活性化、地域における雇用機会の創出その他の地域の活力の再生が図られ、経済的・社会的効果が生じている。
②平成21年度に、地域金融機関からの融資に初めて利子補給契約を締結し、以降も新たな複数の地域金融機関からの融資に利子補給契約を締結し、着実に制度の浸透・活用が進んでいるところ。</t>
  </si>
  <si>
    <t>地方公共団体が行う自主的・主体的な取組による地域経済の活性化、地域における雇用機会の創出その他の地域の活力の再生を総合的かつ効果的に推進することを目的とする。</t>
    <phoneticPr fontId="6"/>
  </si>
  <si>
    <t>43,694/1,019</t>
    <phoneticPr fontId="6"/>
  </si>
  <si>
    <t>215/210</t>
    <phoneticPr fontId="6"/>
  </si>
  <si>
    <t>215/2,573</t>
    <phoneticPr fontId="6"/>
  </si>
  <si>
    <t>有</t>
  </si>
  <si>
    <t>①②活動実績は概ね、見込みに見合ったものとなっている。</t>
    <rPh sb="2" eb="4">
      <t>カツドウ</t>
    </rPh>
    <rPh sb="4" eb="6">
      <t>ジッセキ</t>
    </rPh>
    <rPh sb="7" eb="8">
      <t>オオム</t>
    </rPh>
    <rPh sb="10" eb="12">
      <t>ミコ</t>
    </rPh>
    <rPh sb="14" eb="16">
      <t>ミア</t>
    </rPh>
    <phoneticPr fontId="6"/>
  </si>
  <si>
    <t>①地域再生の推進に必要な事前相談や調査分析等に使途が限定されている。
②地域再生支援利子補給金は、事業者等に対する貸付けを行う金融機関で内閣総理大臣から指定を受けたものに対して利子補給金を支給している。</t>
    <rPh sb="1" eb="3">
      <t>チイキ</t>
    </rPh>
    <rPh sb="3" eb="5">
      <t>サイセイ</t>
    </rPh>
    <rPh sb="6" eb="8">
      <t>スイシン</t>
    </rPh>
    <rPh sb="9" eb="11">
      <t>ヒツヨウ</t>
    </rPh>
    <rPh sb="12" eb="14">
      <t>ジゼン</t>
    </rPh>
    <rPh sb="14" eb="16">
      <t>ソウダン</t>
    </rPh>
    <rPh sb="17" eb="19">
      <t>チョウサ</t>
    </rPh>
    <rPh sb="19" eb="21">
      <t>ブンセキ</t>
    </rPh>
    <rPh sb="21" eb="22">
      <t>トウ</t>
    </rPh>
    <rPh sb="23" eb="25">
      <t>シト</t>
    </rPh>
    <rPh sb="26" eb="28">
      <t>ゲンテイ</t>
    </rPh>
    <rPh sb="36" eb="38">
      <t>チイキ</t>
    </rPh>
    <rPh sb="38" eb="40">
      <t>サイセイ</t>
    </rPh>
    <rPh sb="40" eb="42">
      <t>シエン</t>
    </rPh>
    <rPh sb="42" eb="44">
      <t>リシ</t>
    </rPh>
    <rPh sb="44" eb="46">
      <t>ホキュウ</t>
    </rPh>
    <rPh sb="46" eb="47">
      <t>キン</t>
    </rPh>
    <rPh sb="49" eb="52">
      <t>ジギョウシャ</t>
    </rPh>
    <rPh sb="52" eb="53">
      <t>トウ</t>
    </rPh>
    <rPh sb="54" eb="55">
      <t>タイ</t>
    </rPh>
    <rPh sb="57" eb="59">
      <t>カシツケ</t>
    </rPh>
    <rPh sb="61" eb="62">
      <t>オコナ</t>
    </rPh>
    <rPh sb="63" eb="65">
      <t>キンユウ</t>
    </rPh>
    <rPh sb="65" eb="67">
      <t>キカン</t>
    </rPh>
    <rPh sb="68" eb="70">
      <t>ナイカク</t>
    </rPh>
    <rPh sb="70" eb="72">
      <t>ソウリ</t>
    </rPh>
    <rPh sb="72" eb="74">
      <t>ダイジン</t>
    </rPh>
    <rPh sb="76" eb="78">
      <t>シテイ</t>
    </rPh>
    <rPh sb="79" eb="80">
      <t>ウ</t>
    </rPh>
    <rPh sb="85" eb="86">
      <t>タイ</t>
    </rPh>
    <rPh sb="88" eb="90">
      <t>リシ</t>
    </rPh>
    <rPh sb="90" eb="92">
      <t>ホキュウ</t>
    </rPh>
    <rPh sb="92" eb="93">
      <t>キン</t>
    </rPh>
    <rPh sb="94" eb="96">
      <t>シキュウ</t>
    </rPh>
    <phoneticPr fontId="6"/>
  </si>
  <si>
    <t>①地域再生に関する調査分析は、一般競争入札によっており、支出先の選定は妥当である。（結果的に一者応札となったもの）
②地域再生支援利子補給金は、事業者等に対する貸付けを行う金融機関で内閣総理大臣から指定を受けたものに対して利子補給金を支給しており、支出先の選定は妥当である。</t>
    <rPh sb="42" eb="45">
      <t>ケッカテキ</t>
    </rPh>
    <rPh sb="46" eb="48">
      <t>イッシャ</t>
    </rPh>
    <rPh sb="48" eb="50">
      <t>オウサツ</t>
    </rPh>
    <phoneticPr fontId="6"/>
  </si>
  <si>
    <t>地域再生法第5条第1項及び第15項
地域再生法第14条第1項
地域再生法第15条第1項</t>
    <rPh sb="0" eb="2">
      <t>チイキ</t>
    </rPh>
    <rPh sb="2" eb="5">
      <t>サイセイホウ</t>
    </rPh>
    <rPh sb="5" eb="6">
      <t>ダイ</t>
    </rPh>
    <rPh sb="7" eb="8">
      <t>ジョウ</t>
    </rPh>
    <rPh sb="8" eb="9">
      <t>ダイ</t>
    </rPh>
    <rPh sb="10" eb="11">
      <t>コウ</t>
    </rPh>
    <rPh sb="11" eb="12">
      <t>オヨ</t>
    </rPh>
    <rPh sb="13" eb="14">
      <t>ダイ</t>
    </rPh>
    <rPh sb="16" eb="17">
      <t>コウ</t>
    </rPh>
    <rPh sb="18" eb="20">
      <t>チイキ</t>
    </rPh>
    <rPh sb="20" eb="23">
      <t>サイセイホウ</t>
    </rPh>
    <rPh sb="23" eb="24">
      <t>ダイ</t>
    </rPh>
    <rPh sb="26" eb="27">
      <t>ジョウ</t>
    </rPh>
    <rPh sb="27" eb="28">
      <t>ダイ</t>
    </rPh>
    <rPh sb="29" eb="30">
      <t>コウ</t>
    </rPh>
    <rPh sb="31" eb="33">
      <t>チイキ</t>
    </rPh>
    <rPh sb="33" eb="36">
      <t>サイセイホウ</t>
    </rPh>
    <rPh sb="36" eb="37">
      <t>ダイ</t>
    </rPh>
    <rPh sb="39" eb="40">
      <t>ジョウ</t>
    </rPh>
    <rPh sb="40" eb="41">
      <t>ダイ</t>
    </rPh>
    <rPh sb="42" eb="43">
      <t>コウ</t>
    </rPh>
    <phoneticPr fontId="6"/>
  </si>
  <si>
    <t>-</t>
    <phoneticPr fontId="6"/>
  </si>
  <si>
    <t>-</t>
    <phoneticPr fontId="6"/>
  </si>
  <si>
    <t>-</t>
    <phoneticPr fontId="6"/>
  </si>
  <si>
    <t>-</t>
    <phoneticPr fontId="6"/>
  </si>
  <si>
    <t>240/220</t>
    <phoneticPr fontId="6"/>
  </si>
  <si>
    <t>195/2,741</t>
    <phoneticPr fontId="6"/>
  </si>
  <si>
    <t>240/2,900</t>
    <phoneticPr fontId="6"/>
  </si>
  <si>
    <t>利子補給金</t>
    <rPh sb="0" eb="2">
      <t>リシ</t>
    </rPh>
    <rPh sb="2" eb="4">
      <t>ホキュウ</t>
    </rPh>
    <rPh sb="4" eb="5">
      <t>キン</t>
    </rPh>
    <phoneticPr fontId="6"/>
  </si>
  <si>
    <t>地域再生に資する事業の実施者に対する融資に係る利子補給金</t>
    <rPh sb="0" eb="2">
      <t>チイキ</t>
    </rPh>
    <rPh sb="2" eb="4">
      <t>サイセイ</t>
    </rPh>
    <rPh sb="5" eb="6">
      <t>シ</t>
    </rPh>
    <rPh sb="8" eb="10">
      <t>ジギョウ</t>
    </rPh>
    <rPh sb="11" eb="14">
      <t>ジッシシャ</t>
    </rPh>
    <rPh sb="15" eb="16">
      <t>タイ</t>
    </rPh>
    <rPh sb="18" eb="20">
      <t>ユウシ</t>
    </rPh>
    <rPh sb="21" eb="22">
      <t>カカ</t>
    </rPh>
    <rPh sb="23" eb="25">
      <t>リシ</t>
    </rPh>
    <rPh sb="25" eb="27">
      <t>ホキュウ</t>
    </rPh>
    <rPh sb="27" eb="28">
      <t>キン</t>
    </rPh>
    <phoneticPr fontId="6"/>
  </si>
  <si>
    <t>E.法人A</t>
    <rPh sb="2" eb="4">
      <t>ホウジン</t>
    </rPh>
    <phoneticPr fontId="6"/>
  </si>
  <si>
    <t>株式会社三菱UFJ銀行</t>
  </si>
  <si>
    <t>利子補給金支給</t>
  </si>
  <si>
    <t>補助金等交付</t>
  </si>
  <si>
    <t>株式会社北國銀行</t>
  </si>
  <si>
    <t>株式会社山形銀行</t>
  </si>
  <si>
    <t>株式会社北陸銀行</t>
  </si>
  <si>
    <t>株式会社八十二銀行</t>
  </si>
  <si>
    <t>株式会社きらやか銀行</t>
  </si>
  <si>
    <t>株式会社日本政策投資銀行</t>
  </si>
  <si>
    <t>株式会社三井住友銀行</t>
  </si>
  <si>
    <t>株式会社池田泉州銀行</t>
  </si>
  <si>
    <t>株式会社佐賀銀行</t>
  </si>
  <si>
    <t>法人Ｂ</t>
  </si>
  <si>
    <t>法人Ｃ</t>
  </si>
  <si>
    <t>法人Ｄ</t>
  </si>
  <si>
    <t>法人Ｅ</t>
  </si>
  <si>
    <t>法人Ｆ</t>
  </si>
  <si>
    <t>法人Ｇ</t>
  </si>
  <si>
    <t>法人Ｈ</t>
  </si>
  <si>
    <t>法人Ｉ</t>
  </si>
  <si>
    <t>法人Ｊ</t>
  </si>
  <si>
    <t>-</t>
    <phoneticPr fontId="6"/>
  </si>
  <si>
    <t>195/144</t>
    <phoneticPr fontId="6"/>
  </si>
  <si>
    <t>一般競争契約
（総合評価）</t>
  </si>
  <si>
    <t>有限責任あずさ監査法人</t>
    <rPh sb="0" eb="2">
      <t>ユウゲン</t>
    </rPh>
    <rPh sb="2" eb="4">
      <t>セキニン</t>
    </rPh>
    <rPh sb="7" eb="9">
      <t>カンサ</t>
    </rPh>
    <rPh sb="9" eb="11">
      <t>ホウジン</t>
    </rPh>
    <phoneticPr fontId="6"/>
  </si>
  <si>
    <t>エリアマネジメント活動に係る受益算定のケーススタディ調査</t>
    <rPh sb="9" eb="11">
      <t>カツドウ</t>
    </rPh>
    <rPh sb="12" eb="13">
      <t>カカ</t>
    </rPh>
    <rPh sb="14" eb="16">
      <t>ジュエキ</t>
    </rPh>
    <rPh sb="16" eb="18">
      <t>サンテイ</t>
    </rPh>
    <rPh sb="26" eb="28">
      <t>チョウサ</t>
    </rPh>
    <phoneticPr fontId="6"/>
  </si>
  <si>
    <t>ランドブレイン㈱代表取締役</t>
    <rPh sb="8" eb="10">
      <t>ダイヒョウ</t>
    </rPh>
    <rPh sb="10" eb="13">
      <t>トリシマリヤク</t>
    </rPh>
    <phoneticPr fontId="6"/>
  </si>
  <si>
    <t>令和元年度小さな拠点及び地域運営組織の連携・協働促進業務</t>
    <rPh sb="0" eb="2">
      <t>レイワ</t>
    </rPh>
    <rPh sb="2" eb="3">
      <t>モト</t>
    </rPh>
    <rPh sb="3" eb="5">
      <t>ネンド</t>
    </rPh>
    <rPh sb="5" eb="6">
      <t>チイ</t>
    </rPh>
    <rPh sb="8" eb="10">
      <t>キョテン</t>
    </rPh>
    <rPh sb="10" eb="11">
      <t>オヨ</t>
    </rPh>
    <rPh sb="12" eb="14">
      <t>チイキ</t>
    </rPh>
    <rPh sb="14" eb="16">
      <t>ウンエイ</t>
    </rPh>
    <rPh sb="16" eb="18">
      <t>ソシキ</t>
    </rPh>
    <rPh sb="19" eb="21">
      <t>レンケイ</t>
    </rPh>
    <rPh sb="22" eb="24">
      <t>キョウドウ</t>
    </rPh>
    <rPh sb="24" eb="26">
      <t>ソクシン</t>
    </rPh>
    <rPh sb="26" eb="28">
      <t>ギョウム</t>
    </rPh>
    <phoneticPr fontId="6"/>
  </si>
  <si>
    <t>東武トップツアーズ株式会社</t>
    <rPh sb="0" eb="2">
      <t>トウブ</t>
    </rPh>
    <rPh sb="9" eb="11">
      <t>カブシキ</t>
    </rPh>
    <rPh sb="11" eb="13">
      <t>カイシャ</t>
    </rPh>
    <phoneticPr fontId="6"/>
  </si>
  <si>
    <t>-</t>
    <phoneticPr fontId="6"/>
  </si>
  <si>
    <t>個人A</t>
    <rPh sb="0" eb="2">
      <t>コジン</t>
    </rPh>
    <phoneticPr fontId="6"/>
  </si>
  <si>
    <t>職員旅費</t>
    <rPh sb="0" eb="2">
      <t>ショクイン</t>
    </rPh>
    <rPh sb="2" eb="4">
      <t>リョヒ</t>
    </rPh>
    <phoneticPr fontId="6"/>
  </si>
  <si>
    <t>個人B</t>
    <rPh sb="0" eb="2">
      <t>コジン</t>
    </rPh>
    <phoneticPr fontId="6"/>
  </si>
  <si>
    <t>個人C</t>
    <rPh sb="0" eb="2">
      <t>コジン</t>
    </rPh>
    <phoneticPr fontId="6"/>
  </si>
  <si>
    <t>委員等旅費・諸謝金</t>
    <rPh sb="0" eb="2">
      <t>イイン</t>
    </rPh>
    <rPh sb="2" eb="3">
      <t>トウ</t>
    </rPh>
    <rPh sb="3" eb="5">
      <t>リョヒ</t>
    </rPh>
    <rPh sb="6" eb="9">
      <t>ショシャキン</t>
    </rPh>
    <phoneticPr fontId="6"/>
  </si>
  <si>
    <t>個人D</t>
    <rPh sb="0" eb="2">
      <t>コジン</t>
    </rPh>
    <phoneticPr fontId="6"/>
  </si>
  <si>
    <t>麹町税務署</t>
    <rPh sb="0" eb="2">
      <t>コウジマチ</t>
    </rPh>
    <rPh sb="2" eb="5">
      <t>ゼイムショ</t>
    </rPh>
    <phoneticPr fontId="6"/>
  </si>
  <si>
    <t>個人E</t>
    <rPh sb="0" eb="2">
      <t>コジン</t>
    </rPh>
    <phoneticPr fontId="6"/>
  </si>
  <si>
    <t>個人F</t>
    <rPh sb="0" eb="2">
      <t>コジン</t>
    </rPh>
    <phoneticPr fontId="6"/>
  </si>
  <si>
    <t>個人G</t>
    <rPh sb="0" eb="2">
      <t>コジン</t>
    </rPh>
    <phoneticPr fontId="6"/>
  </si>
  <si>
    <t>個人H</t>
    <rPh sb="0" eb="2">
      <t>コジン</t>
    </rPh>
    <phoneticPr fontId="6"/>
  </si>
  <si>
    <t>個人I</t>
    <rPh sb="0" eb="2">
      <t>コジン</t>
    </rPh>
    <phoneticPr fontId="6"/>
  </si>
  <si>
    <t>委託費</t>
    <rPh sb="0" eb="2">
      <t>イタク</t>
    </rPh>
    <rPh sb="2" eb="3">
      <t>ヒ</t>
    </rPh>
    <phoneticPr fontId="6"/>
  </si>
  <si>
    <t>調査集計分析等業務</t>
    <phoneticPr fontId="6"/>
  </si>
  <si>
    <t>調査集計分析等業務</t>
    <phoneticPr fontId="6"/>
  </si>
  <si>
    <t>職員旅費</t>
    <rPh sb="0" eb="2">
      <t>ショクイン</t>
    </rPh>
    <rPh sb="2" eb="4">
      <t>リョヒ</t>
    </rPh>
    <phoneticPr fontId="6"/>
  </si>
  <si>
    <t>地域再生推進関係旅費</t>
    <rPh sb="0" eb="2">
      <t>チイキ</t>
    </rPh>
    <rPh sb="2" eb="4">
      <t>サイセイ</t>
    </rPh>
    <rPh sb="4" eb="6">
      <t>スイシン</t>
    </rPh>
    <rPh sb="6" eb="8">
      <t>カンケイ</t>
    </rPh>
    <rPh sb="8" eb="10">
      <t>リョヒ</t>
    </rPh>
    <phoneticPr fontId="6"/>
  </si>
  <si>
    <t>印刷製本</t>
  </si>
  <si>
    <t>独立行政法人　国立印刷局</t>
  </si>
  <si>
    <t>速記料</t>
  </si>
  <si>
    <t>扶桑速記印刷（株）</t>
  </si>
  <si>
    <t>朝日梱包（株）</t>
    <rPh sb="0" eb="2">
      <t>アサヒ</t>
    </rPh>
    <rPh sb="2" eb="4">
      <t>コンポウ</t>
    </rPh>
    <rPh sb="5" eb="6">
      <t>カブ</t>
    </rPh>
    <phoneticPr fontId="6"/>
  </si>
  <si>
    <t>サントリービバレッジ
サービス株式会社</t>
    <phoneticPr fontId="6"/>
  </si>
  <si>
    <t>会議費・打合せ経費（会議等に供する飲料等の提供）</t>
    <phoneticPr fontId="6"/>
  </si>
  <si>
    <t>-</t>
    <phoneticPr fontId="6"/>
  </si>
  <si>
    <t>-</t>
    <phoneticPr fontId="6"/>
  </si>
  <si>
    <t>株式会社カヤックLiving</t>
    <phoneticPr fontId="6"/>
  </si>
  <si>
    <t>B.株式会社カヤックLiving</t>
    <phoneticPr fontId="6"/>
  </si>
  <si>
    <t>委託費</t>
    <rPh sb="0" eb="2">
      <t>イタク</t>
    </rPh>
    <rPh sb="2" eb="3">
      <t>ヒ</t>
    </rPh>
    <phoneticPr fontId="6"/>
  </si>
  <si>
    <t>株式会社日本アプライドリサーチ研究所</t>
    <phoneticPr fontId="6"/>
  </si>
  <si>
    <t>A.株式会社日本アプライドリサーチ研究所</t>
    <phoneticPr fontId="6"/>
  </si>
  <si>
    <t>C.東武トップツアーズ株式会社</t>
    <phoneticPr fontId="6"/>
  </si>
  <si>
    <t>株式会社三菱UFJ銀行</t>
    <phoneticPr fontId="6"/>
  </si>
  <si>
    <t>D.株式会社三菱UFJ銀行</t>
    <phoneticPr fontId="6"/>
  </si>
  <si>
    <t>法人A</t>
    <phoneticPr fontId="6"/>
  </si>
  <si>
    <t>-</t>
    <phoneticPr fontId="6"/>
  </si>
  <si>
    <t>-</t>
    <phoneticPr fontId="6"/>
  </si>
  <si>
    <t>41,136/1170</t>
    <phoneticPr fontId="6"/>
  </si>
  <si>
    <t>-</t>
    <phoneticPr fontId="6"/>
  </si>
  <si>
    <t>雑役務費　その他（パンフレットの梱包・発送業務）</t>
  </si>
  <si>
    <t>株式会社ジェイ・アンド・ワイ</t>
  </si>
  <si>
    <t>通信運搬費 （国際携帯電話）　その他</t>
  </si>
  <si>
    <t>①平成30年度末時点の全ての現行計画の進捗状況を調査したところ、約5割が目標を達成していると回答しており、今後更に目標達成率が向上することを考慮すると、令和元年度末時点の実績値は目標値に近い割合になると見込まれる。
②地域再生支援利子補給金は、民間事業者の借入れに係る利子の一部に対する補給金であり、少ない予算で民間投資や雇用を誘発できる。</t>
    <rPh sb="1" eb="3">
      <t>ヘイセイ</t>
    </rPh>
    <rPh sb="5" eb="8">
      <t>ネンドマツ</t>
    </rPh>
    <rPh sb="8" eb="10">
      <t>ジテン</t>
    </rPh>
    <rPh sb="11" eb="12">
      <t>スベ</t>
    </rPh>
    <rPh sb="14" eb="16">
      <t>ゲンコウ</t>
    </rPh>
    <rPh sb="16" eb="18">
      <t>ケイカク</t>
    </rPh>
    <rPh sb="19" eb="21">
      <t>シンチョク</t>
    </rPh>
    <rPh sb="21" eb="23">
      <t>ジョウキョウ</t>
    </rPh>
    <rPh sb="24" eb="26">
      <t>チョウサ</t>
    </rPh>
    <rPh sb="32" eb="33">
      <t>ヤク</t>
    </rPh>
    <rPh sb="34" eb="35">
      <t>ワリ</t>
    </rPh>
    <rPh sb="36" eb="38">
      <t>モクヒョウ</t>
    </rPh>
    <rPh sb="39" eb="41">
      <t>タッセイ</t>
    </rPh>
    <rPh sb="46" eb="48">
      <t>カイトウ</t>
    </rPh>
    <rPh sb="53" eb="55">
      <t>コンゴ</t>
    </rPh>
    <rPh sb="55" eb="56">
      <t>サラ</t>
    </rPh>
    <rPh sb="57" eb="59">
      <t>モクヒョウ</t>
    </rPh>
    <rPh sb="59" eb="61">
      <t>タッセイ</t>
    </rPh>
    <rPh sb="61" eb="62">
      <t>リツ</t>
    </rPh>
    <rPh sb="63" eb="65">
      <t>コウジョウ</t>
    </rPh>
    <rPh sb="70" eb="72">
      <t>コウリョ</t>
    </rPh>
    <rPh sb="76" eb="78">
      <t>レイワ</t>
    </rPh>
    <rPh sb="78" eb="79">
      <t>モト</t>
    </rPh>
    <rPh sb="79" eb="81">
      <t>ネンド</t>
    </rPh>
    <rPh sb="81" eb="82">
      <t>マツ</t>
    </rPh>
    <rPh sb="82" eb="84">
      <t>ジテン</t>
    </rPh>
    <rPh sb="85" eb="88">
      <t>ジッセキチ</t>
    </rPh>
    <rPh sb="89" eb="92">
      <t>モクヒョウチ</t>
    </rPh>
    <rPh sb="93" eb="94">
      <t>チカ</t>
    </rPh>
    <rPh sb="95" eb="97">
      <t>ワリアイ</t>
    </rPh>
    <rPh sb="101" eb="103">
      <t>ミコ</t>
    </rPh>
    <phoneticPr fontId="6"/>
  </si>
  <si>
    <t>地方創生推進委託費</t>
    <rPh sb="0" eb="2">
      <t>チホウ</t>
    </rPh>
    <rPh sb="2" eb="4">
      <t>ソウセイ</t>
    </rPh>
    <rPh sb="4" eb="6">
      <t>スイシン</t>
    </rPh>
    <rPh sb="6" eb="8">
      <t>イタク</t>
    </rPh>
    <rPh sb="8" eb="9">
      <t>ヒ</t>
    </rPh>
    <phoneticPr fontId="6"/>
  </si>
  <si>
    <t>35,092/1459</t>
    <phoneticPr fontId="6"/>
  </si>
  <si>
    <t>②　地域再生支援利子補給金による融資による雇用促進</t>
    <rPh sb="16" eb="18">
      <t>ユウシ</t>
    </rPh>
    <rPh sb="21" eb="23">
      <t>コヨウ</t>
    </rPh>
    <rPh sb="23" eb="25">
      <t>ソクシン</t>
    </rPh>
    <phoneticPr fontId="6"/>
  </si>
  <si>
    <t>①今後も、本制度を活用して行う地域の自主的かつ自立的な取組がより総合的かつ効果的なものとなるよう、地域再生計画の実施状況やその効果を踏まえ、予算の効率的な執行に努めつつ、適切に実行していく。
②地域再生支援利子補給金は、少ない予算で民間投資や雇用を誘発することが可能であり、引き続き本制度の活用を図ることとしたい。</t>
    <phoneticPr fontId="6"/>
  </si>
  <si>
    <t>参事官　沓掛　誠</t>
    <rPh sb="0" eb="3">
      <t>サンジカン</t>
    </rPh>
    <phoneticPr fontId="6"/>
  </si>
  <si>
    <t>令和元年度第2期「まち・ひと・しごと創生総合戦略」策定に向けた検討項目に関する調査（関係人口パーツ）データクリーニング業務</t>
    <phoneticPr fontId="6"/>
  </si>
  <si>
    <t>令和元年度第2期「まち・ひと・しごと創生総合戦略」策定に向けた検討項目に関する調査（関係人口パーツ）データクリーニング業務</t>
    <phoneticPr fontId="6"/>
  </si>
  <si>
    <t>-</t>
    <phoneticPr fontId="6"/>
  </si>
  <si>
    <t>コロナ禍に関連し，再生計画の変更等については適切かつ柔軟な対応が図られているか。利子補給をはじめ制度の拡充の余地はないか。その他制度の更なる見直しの余地はないか。コロナ禍のマイナスの影響に関して，地域の実情を捕捉するための調査等は必要十分に検討されているか。</t>
    <phoneticPr fontId="6"/>
  </si>
  <si>
    <t>外部有識者の所見を踏まえ、当該事業について、多角的な観点から検証するなど、より一層事業の有効性・効率性・成果について適切かつ的確に検証するべき。</t>
  </si>
  <si>
    <t>「新型コロナウイルス対策関連要望額」70</t>
    <rPh sb="1" eb="3">
      <t>シンガタ</t>
    </rPh>
    <rPh sb="10" eb="12">
      <t>タイサク</t>
    </rPh>
    <rPh sb="12" eb="14">
      <t>カンレン</t>
    </rPh>
    <rPh sb="14" eb="16">
      <t>ヨウボウ</t>
    </rPh>
    <rPh sb="16" eb="17">
      <t>ガク</t>
    </rPh>
    <phoneticPr fontId="6"/>
  </si>
  <si>
    <t>コロナ禍に関連し、地域再生計画の変更を含め臨時の認定を行った。また、利子補給制度をはじめ、地域再生制度を活用して行われている地域の自主的かつ自律的な取組がより効果的なものとなるよう、引き続き制度の周知を進めていく。今後も地域再生制度に関する調査・検証等を行うとともに、地方公共団体に対し必要なフォローアップを行い地域の実情を把握できるよう努める。</t>
    <rPh sb="3" eb="4">
      <t>カ</t>
    </rPh>
    <rPh sb="5" eb="7">
      <t>カンレン</t>
    </rPh>
    <rPh sb="9" eb="11">
      <t>チイキ</t>
    </rPh>
    <rPh sb="11" eb="13">
      <t>サイセイ</t>
    </rPh>
    <rPh sb="13" eb="15">
      <t>ケイカク</t>
    </rPh>
    <rPh sb="16" eb="18">
      <t>ヘンコウ</t>
    </rPh>
    <rPh sb="19" eb="20">
      <t>フク</t>
    </rPh>
    <rPh sb="21" eb="23">
      <t>リンジ</t>
    </rPh>
    <rPh sb="24" eb="26">
      <t>ニンテイ</t>
    </rPh>
    <rPh sb="27" eb="28">
      <t>オコナ</t>
    </rPh>
    <rPh sb="34" eb="36">
      <t>リシ</t>
    </rPh>
    <rPh sb="36" eb="38">
      <t>ホキュウ</t>
    </rPh>
    <rPh sb="38" eb="40">
      <t>セイド</t>
    </rPh>
    <rPh sb="45" eb="47">
      <t>チイキ</t>
    </rPh>
    <rPh sb="47" eb="49">
      <t>サイセイ</t>
    </rPh>
    <rPh sb="49" eb="51">
      <t>セイド</t>
    </rPh>
    <rPh sb="52" eb="54">
      <t>カツヨウ</t>
    </rPh>
    <rPh sb="56" eb="57">
      <t>オコナ</t>
    </rPh>
    <rPh sb="62" eb="64">
      <t>チイキ</t>
    </rPh>
    <rPh sb="65" eb="68">
      <t>ジシュテキ</t>
    </rPh>
    <rPh sb="70" eb="73">
      <t>ジリツテキ</t>
    </rPh>
    <rPh sb="74" eb="76">
      <t>トリクミ</t>
    </rPh>
    <rPh sb="79" eb="82">
      <t>コウカテキ</t>
    </rPh>
    <rPh sb="91" eb="92">
      <t>ヒ</t>
    </rPh>
    <rPh sb="93" eb="94">
      <t>ツヅ</t>
    </rPh>
    <rPh sb="95" eb="97">
      <t>セイド</t>
    </rPh>
    <rPh sb="98" eb="100">
      <t>シュウチ</t>
    </rPh>
    <rPh sb="101" eb="102">
      <t>スス</t>
    </rPh>
    <rPh sb="107" eb="109">
      <t>コンゴ</t>
    </rPh>
    <rPh sb="110" eb="112">
      <t>チイキ</t>
    </rPh>
    <rPh sb="112" eb="114">
      <t>サイセイ</t>
    </rPh>
    <rPh sb="114" eb="116">
      <t>セイド</t>
    </rPh>
    <rPh sb="117" eb="118">
      <t>カン</t>
    </rPh>
    <rPh sb="120" eb="122">
      <t>チョウサ</t>
    </rPh>
    <rPh sb="123" eb="125">
      <t>ケンショウ</t>
    </rPh>
    <rPh sb="125" eb="126">
      <t>トウ</t>
    </rPh>
    <rPh sb="127" eb="128">
      <t>オコナ</t>
    </rPh>
    <rPh sb="134" eb="136">
      <t>チホウ</t>
    </rPh>
    <rPh sb="136" eb="138">
      <t>コウキョウ</t>
    </rPh>
    <rPh sb="138" eb="140">
      <t>ダンタイ</t>
    </rPh>
    <rPh sb="141" eb="142">
      <t>タイ</t>
    </rPh>
    <rPh sb="143" eb="145">
      <t>ヒツヨウ</t>
    </rPh>
    <rPh sb="154" eb="155">
      <t>オコナ</t>
    </rPh>
    <rPh sb="156" eb="158">
      <t>チイキ</t>
    </rPh>
    <rPh sb="159" eb="161">
      <t>ジツジョウ</t>
    </rPh>
    <rPh sb="162" eb="164">
      <t>ハアク</t>
    </rPh>
    <rPh sb="169" eb="170">
      <t>ツト</t>
    </rPh>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</si>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</sst>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111734</xdr:colOff>
      <xdr:row>744</xdr:row>
      <xdr:rowOff>327721</xdr:rowOff>
    </xdr:from>
    <xdr:to>
      <xdr:col>23</xdr:col>
      <xdr:colOff>82053</xdr:colOff>
      <xdr:row>746</xdr:row>
      <xdr:rowOff>316210</xdr:rowOff>
    </xdr:to>
    <xdr:sp macro="" textlink="">
      <xdr:nvSpPr>
        <xdr:cNvPr id="58" name="正方形/長方形 57"/>
        <xdr:cNvSpPr/>
      </xdr:nvSpPr>
      <xdr:spPr>
        <a:xfrm>
          <a:off x="3037814" y="51175981"/>
          <a:ext cx="1250479" cy="697149"/>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内閣府</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chemeClr val="tx1"/>
              </a:solidFill>
            </a:rPr>
            <a:t>35</a:t>
          </a:r>
          <a:r>
            <a:rPr kumimoji="1" lang="ja-JP" altLang="en-US" sz="1100">
              <a:solidFill>
                <a:schemeClr val="tx1"/>
              </a:solidFill>
            </a:rPr>
            <a:t>百</a:t>
          </a:r>
          <a:r>
            <a:rPr kumimoji="1" lang="ja-JP" altLang="en-US" sz="1100">
              <a:solidFill>
                <a:sysClr val="windowText" lastClr="000000"/>
              </a:solidFill>
            </a:rPr>
            <a:t>万円</a:t>
          </a:r>
          <a:endParaRPr kumimoji="1" lang="en-US" altLang="ja-JP" sz="1100">
            <a:solidFill>
              <a:sysClr val="windowText" lastClr="000000"/>
            </a:solidFill>
          </a:endParaRPr>
        </a:p>
      </xdr:txBody>
    </xdr:sp>
    <xdr:clientData/>
  </xdr:twoCellAnchor>
  <xdr:twoCellAnchor>
    <xdr:from>
      <xdr:col>12</xdr:col>
      <xdr:colOff>121970</xdr:colOff>
      <xdr:row>747</xdr:row>
      <xdr:rowOff>32708</xdr:rowOff>
    </xdr:from>
    <xdr:to>
      <xdr:col>27</xdr:col>
      <xdr:colOff>2339</xdr:colOff>
      <xdr:row>748</xdr:row>
      <xdr:rowOff>256326</xdr:rowOff>
    </xdr:to>
    <xdr:sp macro="" textlink="">
      <xdr:nvSpPr>
        <xdr:cNvPr id="59" name="大かっこ 58"/>
        <xdr:cNvSpPr/>
      </xdr:nvSpPr>
      <xdr:spPr>
        <a:xfrm>
          <a:off x="2316530" y="51947768"/>
          <a:ext cx="2623569" cy="5741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kumimoji="1" lang="ja-JP" altLang="en-US" sz="1100"/>
            <a:t>地域再生計画の認定に必要な経費</a:t>
          </a:r>
          <a:endParaRPr kumimoji="1" lang="en-US" altLang="ja-JP" sz="1100"/>
        </a:p>
      </xdr:txBody>
    </xdr:sp>
    <xdr:clientData/>
  </xdr:twoCellAnchor>
  <xdr:twoCellAnchor>
    <xdr:from>
      <xdr:col>13</xdr:col>
      <xdr:colOff>125551</xdr:colOff>
      <xdr:row>749</xdr:row>
      <xdr:rowOff>229314</xdr:rowOff>
    </xdr:from>
    <xdr:to>
      <xdr:col>25</xdr:col>
      <xdr:colOff>188160</xdr:colOff>
      <xdr:row>749</xdr:row>
      <xdr:rowOff>229314</xdr:rowOff>
    </xdr:to>
    <xdr:cxnSp macro="">
      <xdr:nvCxnSpPr>
        <xdr:cNvPr id="60" name="直線コネクタ 59"/>
        <xdr:cNvCxnSpPr/>
      </xdr:nvCxnSpPr>
      <xdr:spPr>
        <a:xfrm>
          <a:off x="2709725" y="56037531"/>
          <a:ext cx="244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130108</xdr:colOff>
      <xdr:row>749</xdr:row>
      <xdr:rowOff>240516</xdr:rowOff>
    </xdr:from>
    <xdr:to>
      <xdr:col>13</xdr:col>
      <xdr:colOff>130108</xdr:colOff>
      <xdr:row>750</xdr:row>
      <xdr:rowOff>338815</xdr:rowOff>
    </xdr:to>
    <xdr:cxnSp macro="">
      <xdr:nvCxnSpPr>
        <xdr:cNvPr id="61" name="直線矢印コネクタ 60"/>
        <xdr:cNvCxnSpPr/>
      </xdr:nvCxnSpPr>
      <xdr:spPr>
        <a:xfrm flipH="1">
          <a:off x="2714282" y="56048733"/>
          <a:ext cx="0" cy="45445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145784</xdr:colOff>
      <xdr:row>748</xdr:row>
      <xdr:rowOff>293413</xdr:rowOff>
    </xdr:from>
    <xdr:to>
      <xdr:col>19</xdr:col>
      <xdr:colOff>149786</xdr:colOff>
      <xdr:row>750</xdr:row>
      <xdr:rowOff>337108</xdr:rowOff>
    </xdr:to>
    <xdr:cxnSp macro="">
      <xdr:nvCxnSpPr>
        <xdr:cNvPr id="62" name="直線矢印コネクタ 61"/>
        <xdr:cNvCxnSpPr/>
      </xdr:nvCxnSpPr>
      <xdr:spPr>
        <a:xfrm flipH="1">
          <a:off x="3922654" y="55745478"/>
          <a:ext cx="4002" cy="756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162578</xdr:colOff>
      <xdr:row>749</xdr:row>
      <xdr:rowOff>233191</xdr:rowOff>
    </xdr:from>
    <xdr:to>
      <xdr:col>25</xdr:col>
      <xdr:colOff>163630</xdr:colOff>
      <xdr:row>750</xdr:row>
      <xdr:rowOff>331488</xdr:rowOff>
    </xdr:to>
    <xdr:cxnSp macro="">
      <xdr:nvCxnSpPr>
        <xdr:cNvPr id="63" name="直線矢印コネクタ 62"/>
        <xdr:cNvCxnSpPr/>
      </xdr:nvCxnSpPr>
      <xdr:spPr>
        <a:xfrm flipH="1">
          <a:off x="5132143" y="56041408"/>
          <a:ext cx="1052" cy="4544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165175</xdr:colOff>
      <xdr:row>750</xdr:row>
      <xdr:rowOff>342295</xdr:rowOff>
    </xdr:from>
    <xdr:to>
      <xdr:col>16</xdr:col>
      <xdr:colOff>80185</xdr:colOff>
      <xdr:row>752</xdr:row>
      <xdr:rowOff>142687</xdr:rowOff>
    </xdr:to>
    <xdr:sp macro="" textlink="">
      <xdr:nvSpPr>
        <xdr:cNvPr id="64" name="テキスト ボックス 63"/>
        <xdr:cNvSpPr txBox="1"/>
      </xdr:nvSpPr>
      <xdr:spPr>
        <a:xfrm>
          <a:off x="1954218" y="56506665"/>
          <a:ext cx="1306489" cy="51269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総合評価・</a:t>
          </a:r>
          <a:endParaRPr kumimoji="1" lang="en-US" altLang="ja-JP" sz="1100"/>
        </a:p>
        <a:p>
          <a:r>
            <a:rPr kumimoji="1" lang="ja-JP" altLang="en-US" sz="1100"/>
            <a:t>一般競争入札</a:t>
          </a:r>
          <a:r>
            <a:rPr kumimoji="1" lang="en-US" altLang="ja-JP" sz="1100"/>
            <a:t>】</a:t>
          </a:r>
          <a:endParaRPr kumimoji="1" lang="ja-JP" altLang="en-US" sz="1100"/>
        </a:p>
      </xdr:txBody>
    </xdr:sp>
    <xdr:clientData/>
  </xdr:twoCellAnchor>
  <xdr:twoCellAnchor>
    <xdr:from>
      <xdr:col>15</xdr:col>
      <xdr:colOff>96298</xdr:colOff>
      <xdr:row>751</xdr:row>
      <xdr:rowOff>100141</xdr:rowOff>
    </xdr:from>
    <xdr:to>
      <xdr:col>25</xdr:col>
      <xdr:colOff>49691</xdr:colOff>
      <xdr:row>752</xdr:row>
      <xdr:rowOff>51895</xdr:rowOff>
    </xdr:to>
    <xdr:sp macro="" textlink="">
      <xdr:nvSpPr>
        <xdr:cNvPr id="65" name="テキスト ボックス 64"/>
        <xdr:cNvSpPr txBox="1"/>
      </xdr:nvSpPr>
      <xdr:spPr>
        <a:xfrm>
          <a:off x="3078037" y="56620663"/>
          <a:ext cx="1941219" cy="30790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随意契約（少額・公募）</a:t>
          </a:r>
          <a:r>
            <a:rPr kumimoji="1" lang="en-US" altLang="ja-JP" sz="1100"/>
            <a:t>】</a:t>
          </a:r>
          <a:endParaRPr kumimoji="1" lang="ja-JP" altLang="en-US" sz="1100"/>
        </a:p>
      </xdr:txBody>
    </xdr:sp>
    <xdr:clientData/>
  </xdr:twoCellAnchor>
  <xdr:twoCellAnchor>
    <xdr:from>
      <xdr:col>24</xdr:col>
      <xdr:colOff>74277</xdr:colOff>
      <xdr:row>751</xdr:row>
      <xdr:rowOff>104942</xdr:rowOff>
    </xdr:from>
    <xdr:to>
      <xdr:col>28</xdr:col>
      <xdr:colOff>49699</xdr:colOff>
      <xdr:row>752</xdr:row>
      <xdr:rowOff>160818</xdr:rowOff>
    </xdr:to>
    <xdr:sp macro="" textlink="">
      <xdr:nvSpPr>
        <xdr:cNvPr id="66" name="テキスト ボックス 65"/>
        <xdr:cNvSpPr txBox="1"/>
      </xdr:nvSpPr>
      <xdr:spPr>
        <a:xfrm>
          <a:off x="4845060" y="56625464"/>
          <a:ext cx="770552" cy="41202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直接</a:t>
          </a:r>
          <a:r>
            <a:rPr kumimoji="1" lang="en-US" altLang="ja-JP" sz="1100"/>
            <a:t>】</a:t>
          </a:r>
          <a:endParaRPr kumimoji="1" lang="ja-JP" altLang="en-US" sz="1100"/>
        </a:p>
      </xdr:txBody>
    </xdr:sp>
    <xdr:clientData/>
  </xdr:twoCellAnchor>
  <xdr:twoCellAnchor>
    <xdr:from>
      <xdr:col>9</xdr:col>
      <xdr:colOff>118172</xdr:colOff>
      <xdr:row>752</xdr:row>
      <xdr:rowOff>198439</xdr:rowOff>
    </xdr:from>
    <xdr:to>
      <xdr:col>15</xdr:col>
      <xdr:colOff>171468</xdr:colOff>
      <xdr:row>754</xdr:row>
      <xdr:rowOff>216243</xdr:rowOff>
    </xdr:to>
    <xdr:sp macro="" textlink="">
      <xdr:nvSpPr>
        <xdr:cNvPr id="67" name="正方形/長方形 66"/>
        <xdr:cNvSpPr/>
      </xdr:nvSpPr>
      <xdr:spPr>
        <a:xfrm>
          <a:off x="1907215" y="57075113"/>
          <a:ext cx="1245992" cy="730108"/>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Ａ．民間事業者</a:t>
          </a:r>
          <a:endParaRPr kumimoji="1" lang="en-US" altLang="ja-JP" sz="1100">
            <a:solidFill>
              <a:sysClr val="windowText" lastClr="000000"/>
            </a:solidFill>
          </a:endParaRPr>
        </a:p>
        <a:p>
          <a:pPr algn="ctr"/>
          <a:r>
            <a:rPr kumimoji="1" lang="ja-JP" altLang="en-US" sz="1100">
              <a:solidFill>
                <a:schemeClr val="tx1"/>
              </a:solidFill>
            </a:rPr>
            <a:t>（</a:t>
          </a:r>
          <a:r>
            <a:rPr kumimoji="1" lang="en-US" altLang="ja-JP" sz="1100">
              <a:solidFill>
                <a:schemeClr val="tx1"/>
              </a:solidFill>
            </a:rPr>
            <a:t>4</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30.8</a:t>
          </a:r>
          <a:r>
            <a:rPr kumimoji="1" lang="ja-JP" altLang="en-US" sz="1100">
              <a:solidFill>
                <a:schemeClr val="tx1"/>
              </a:solidFill>
            </a:rPr>
            <a:t>百</a:t>
          </a:r>
          <a:r>
            <a:rPr kumimoji="1" lang="ja-JP" altLang="en-US" sz="1100">
              <a:solidFill>
                <a:sysClr val="windowText" lastClr="000000"/>
              </a:solidFill>
            </a:rPr>
            <a:t>万円</a:t>
          </a:r>
        </a:p>
      </xdr:txBody>
    </xdr:sp>
    <xdr:clientData/>
  </xdr:twoCellAnchor>
  <xdr:twoCellAnchor>
    <xdr:from>
      <xdr:col>16</xdr:col>
      <xdr:colOff>140772</xdr:colOff>
      <xdr:row>752</xdr:row>
      <xdr:rowOff>199139</xdr:rowOff>
    </xdr:from>
    <xdr:to>
      <xdr:col>22</xdr:col>
      <xdr:colOff>179364</xdr:colOff>
      <xdr:row>754</xdr:row>
      <xdr:rowOff>214046</xdr:rowOff>
    </xdr:to>
    <xdr:sp macro="" textlink="">
      <xdr:nvSpPr>
        <xdr:cNvPr id="68" name="正方形/長方形 67"/>
        <xdr:cNvSpPr/>
      </xdr:nvSpPr>
      <xdr:spPr>
        <a:xfrm>
          <a:off x="3321294" y="57075813"/>
          <a:ext cx="1231287" cy="727211"/>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Ｂ．民間事業者</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chemeClr val="tx1"/>
              </a:solidFill>
            </a:rPr>
            <a:t>5</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dk1"/>
              </a:solidFill>
              <a:effectLst/>
              <a:latin typeface="+mn-lt"/>
              <a:ea typeface="+mn-ea"/>
              <a:cs typeface="+mn-cs"/>
            </a:rPr>
            <a:t>2.2</a:t>
          </a:r>
          <a:r>
            <a:rPr kumimoji="1" lang="ja-JP" altLang="en-US" sz="1100">
              <a:solidFill>
                <a:schemeClr val="tx1"/>
              </a:solidFill>
            </a:rPr>
            <a:t>百万円</a:t>
          </a:r>
        </a:p>
      </xdr:txBody>
    </xdr:sp>
    <xdr:clientData/>
  </xdr:twoCellAnchor>
  <xdr:twoCellAnchor>
    <xdr:from>
      <xdr:col>23</xdr:col>
      <xdr:colOff>198488</xdr:colOff>
      <xdr:row>752</xdr:row>
      <xdr:rowOff>198439</xdr:rowOff>
    </xdr:from>
    <xdr:to>
      <xdr:col>28</xdr:col>
      <xdr:colOff>190174</xdr:colOff>
      <xdr:row>754</xdr:row>
      <xdr:rowOff>215746</xdr:rowOff>
    </xdr:to>
    <xdr:sp macro="" textlink="">
      <xdr:nvSpPr>
        <xdr:cNvPr id="69" name="正方形/長方形 68"/>
        <xdr:cNvSpPr/>
      </xdr:nvSpPr>
      <xdr:spPr>
        <a:xfrm>
          <a:off x="4770488" y="57075113"/>
          <a:ext cx="985599" cy="729611"/>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latin typeface="+mn-ea"/>
              <a:ea typeface="+mn-ea"/>
            </a:rPr>
            <a:t>Ｃ</a:t>
          </a:r>
          <a:r>
            <a:rPr kumimoji="1" lang="ja-JP" altLang="en-US" sz="1100">
              <a:solidFill>
                <a:sysClr val="windowText" lastClr="000000"/>
              </a:solidFill>
            </a:rPr>
            <a:t>．個人</a:t>
          </a:r>
          <a:endParaRPr kumimoji="1" lang="en-US" altLang="ja-JP" sz="1100">
            <a:solidFill>
              <a:sysClr val="windowText" lastClr="000000"/>
            </a:solidFill>
          </a:endParaRPr>
        </a:p>
        <a:p>
          <a:pPr algn="ctr"/>
          <a:r>
            <a:rPr kumimoji="1" lang="ja-JP" altLang="en-US" sz="1100">
              <a:solidFill>
                <a:sysClr val="windowText" lastClr="000000"/>
              </a:solidFill>
            </a:rPr>
            <a:t>（委員等）</a:t>
          </a:r>
          <a:endParaRPr kumimoji="1" lang="en-US" altLang="ja-JP" sz="1100">
            <a:solidFill>
              <a:sysClr val="windowText" lastClr="000000"/>
            </a:solidFill>
          </a:endParaRPr>
        </a:p>
        <a:p>
          <a:pPr algn="ctr"/>
          <a:r>
            <a:rPr kumimoji="1" lang="en-US" altLang="ja-JP" sz="1100">
              <a:solidFill>
                <a:schemeClr val="dk1"/>
              </a:solidFill>
              <a:effectLst/>
              <a:latin typeface="+mn-lt"/>
              <a:ea typeface="+mn-ea"/>
              <a:cs typeface="+mn-cs"/>
            </a:rPr>
            <a:t>2</a:t>
          </a:r>
          <a:r>
            <a:rPr kumimoji="1" lang="ja-JP" altLang="en-US" sz="1100">
              <a:solidFill>
                <a:sysClr val="windowText" lastClr="000000"/>
              </a:solidFill>
            </a:rPr>
            <a:t>百万円</a:t>
          </a:r>
        </a:p>
      </xdr:txBody>
    </xdr:sp>
    <xdr:clientData/>
  </xdr:twoCellAnchor>
  <xdr:twoCellAnchor>
    <xdr:from>
      <xdr:col>10</xdr:col>
      <xdr:colOff>75797</xdr:colOff>
      <xdr:row>754</xdr:row>
      <xdr:rowOff>310196</xdr:rowOff>
    </xdr:from>
    <xdr:to>
      <xdr:col>15</xdr:col>
      <xdr:colOff>188308</xdr:colOff>
      <xdr:row>757</xdr:row>
      <xdr:rowOff>646043</xdr:rowOff>
    </xdr:to>
    <xdr:sp macro="" textlink="">
      <xdr:nvSpPr>
        <xdr:cNvPr id="70" name="大かっこ 69"/>
        <xdr:cNvSpPr/>
      </xdr:nvSpPr>
      <xdr:spPr>
        <a:xfrm>
          <a:off x="2063623" y="55066522"/>
          <a:ext cx="1106424" cy="14043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小さな拠点及び地域運営組織の形成促進</a:t>
          </a:r>
          <a:r>
            <a:rPr kumimoji="1" lang="ja-JP" altLang="en-US" sz="1100">
              <a:solidFill>
                <a:schemeClr val="tx1"/>
              </a:solidFill>
            </a:rPr>
            <a:t>事業実施業務</a:t>
          </a:r>
          <a:r>
            <a:rPr kumimoji="1" lang="ja-JP" altLang="en-US" sz="1100"/>
            <a:t>、</a:t>
          </a:r>
          <a:r>
            <a:rPr kumimoji="1" lang="ja-JP" altLang="ja-JP" sz="1100">
              <a:solidFill>
                <a:schemeClr val="tx1"/>
              </a:solidFill>
              <a:effectLst/>
              <a:latin typeface="+mn-lt"/>
              <a:ea typeface="+mn-ea"/>
              <a:cs typeface="+mn-cs"/>
            </a:rPr>
            <a:t>調査・集計分析等業務</a:t>
          </a:r>
          <a:r>
            <a:rPr kumimoji="1" lang="ja-JP" altLang="en-US" sz="1100"/>
            <a:t>　等</a:t>
          </a:r>
          <a:endParaRPr kumimoji="1" lang="en-US" altLang="ja-JP" sz="1100"/>
        </a:p>
      </xdr:txBody>
    </xdr:sp>
    <xdr:clientData/>
  </xdr:twoCellAnchor>
  <xdr:twoCellAnchor>
    <xdr:from>
      <xdr:col>17</xdr:col>
      <xdr:colOff>41413</xdr:colOff>
      <xdr:row>754</xdr:row>
      <xdr:rowOff>303436</xdr:rowOff>
    </xdr:from>
    <xdr:to>
      <xdr:col>22</xdr:col>
      <xdr:colOff>49696</xdr:colOff>
      <xdr:row>756</xdr:row>
      <xdr:rowOff>57977</xdr:rowOff>
    </xdr:to>
    <xdr:sp macro="" textlink="">
      <xdr:nvSpPr>
        <xdr:cNvPr id="71" name="大かっこ 70"/>
        <xdr:cNvSpPr/>
      </xdr:nvSpPr>
      <xdr:spPr>
        <a:xfrm>
          <a:off x="3420717" y="57892414"/>
          <a:ext cx="1002196" cy="4668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印刷製本等</a:t>
          </a:r>
          <a:endParaRPr kumimoji="1" lang="en-US" altLang="ja-JP" sz="1100"/>
        </a:p>
      </xdr:txBody>
    </xdr:sp>
    <xdr:clientData/>
  </xdr:twoCellAnchor>
  <xdr:twoCellAnchor>
    <xdr:from>
      <xdr:col>23</xdr:col>
      <xdr:colOff>190272</xdr:colOff>
      <xdr:row>754</xdr:row>
      <xdr:rowOff>305392</xdr:rowOff>
    </xdr:from>
    <xdr:to>
      <xdr:col>29</xdr:col>
      <xdr:colOff>57986</xdr:colOff>
      <xdr:row>756</xdr:row>
      <xdr:rowOff>198783</xdr:rowOff>
    </xdr:to>
    <xdr:sp macro="" textlink="">
      <xdr:nvSpPr>
        <xdr:cNvPr id="72" name="大かっこ 71"/>
        <xdr:cNvSpPr/>
      </xdr:nvSpPr>
      <xdr:spPr>
        <a:xfrm>
          <a:off x="4762272" y="55260501"/>
          <a:ext cx="1060410" cy="6056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職員旅費・</a:t>
          </a:r>
          <a:endParaRPr kumimoji="1" lang="en-US" altLang="ja-JP" sz="1100"/>
        </a:p>
        <a:p>
          <a:pPr algn="l">
            <a:lnSpc>
              <a:spcPts val="1300"/>
            </a:lnSpc>
          </a:pPr>
          <a:r>
            <a:rPr kumimoji="1" lang="ja-JP" altLang="en-US" sz="1100"/>
            <a:t>委員旅費等</a:t>
          </a:r>
          <a:endParaRPr kumimoji="1" lang="en-US" altLang="ja-JP" sz="1100"/>
        </a:p>
      </xdr:txBody>
    </xdr:sp>
    <xdr:clientData/>
  </xdr:twoCellAnchor>
  <xdr:twoCellAnchor>
    <xdr:from>
      <xdr:col>37</xdr:col>
      <xdr:colOff>135736</xdr:colOff>
      <xdr:row>744</xdr:row>
      <xdr:rowOff>312431</xdr:rowOff>
    </xdr:from>
    <xdr:to>
      <xdr:col>44</xdr:col>
      <xdr:colOff>106055</xdr:colOff>
      <xdr:row>746</xdr:row>
      <xdr:rowOff>300920</xdr:rowOff>
    </xdr:to>
    <xdr:sp macro="" textlink="">
      <xdr:nvSpPr>
        <xdr:cNvPr id="73" name="正方形/長方形 72"/>
        <xdr:cNvSpPr/>
      </xdr:nvSpPr>
      <xdr:spPr>
        <a:xfrm>
          <a:off x="6902296" y="51160691"/>
          <a:ext cx="1250479" cy="697149"/>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内閣府</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chemeClr val="dk1"/>
              </a:solidFill>
              <a:effectLst/>
              <a:latin typeface="+mn-lt"/>
              <a:ea typeface="+mn-ea"/>
              <a:cs typeface="+mn-cs"/>
            </a:rPr>
            <a:t>195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36</xdr:col>
      <xdr:colOff>33680</xdr:colOff>
      <xdr:row>747</xdr:row>
      <xdr:rowOff>32149</xdr:rowOff>
    </xdr:from>
    <xdr:to>
      <xdr:col>45</xdr:col>
      <xdr:colOff>118784</xdr:colOff>
      <xdr:row>748</xdr:row>
      <xdr:rowOff>274336</xdr:rowOff>
    </xdr:to>
    <xdr:sp macro="" textlink="">
      <xdr:nvSpPr>
        <xdr:cNvPr id="74" name="大かっこ 73"/>
        <xdr:cNvSpPr/>
      </xdr:nvSpPr>
      <xdr:spPr>
        <a:xfrm>
          <a:off x="6617360" y="51947209"/>
          <a:ext cx="1731024" cy="5927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kumimoji="1" lang="ja-JP" altLang="en-US" sz="1100"/>
            <a:t>指定金融機関の指定、事業実施者の推薦等</a:t>
          </a:r>
          <a:endParaRPr kumimoji="1" lang="en-US" altLang="ja-JP" sz="1100"/>
        </a:p>
      </xdr:txBody>
    </xdr:sp>
    <xdr:clientData/>
  </xdr:twoCellAnchor>
  <xdr:twoCellAnchor>
    <xdr:from>
      <xdr:col>40</xdr:col>
      <xdr:colOff>195294</xdr:colOff>
      <xdr:row>748</xdr:row>
      <xdr:rowOff>328795</xdr:rowOff>
    </xdr:from>
    <xdr:to>
      <xdr:col>40</xdr:col>
      <xdr:colOff>195294</xdr:colOff>
      <xdr:row>749</xdr:row>
      <xdr:rowOff>328975</xdr:rowOff>
    </xdr:to>
    <xdr:cxnSp macro="">
      <xdr:nvCxnSpPr>
        <xdr:cNvPr id="75" name="直線矢印コネクタ 74"/>
        <xdr:cNvCxnSpPr/>
      </xdr:nvCxnSpPr>
      <xdr:spPr>
        <a:xfrm>
          <a:off x="7495254" y="52594375"/>
          <a:ext cx="0" cy="35832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65296</xdr:colOff>
      <xdr:row>750</xdr:row>
      <xdr:rowOff>31293</xdr:rowOff>
    </xdr:from>
    <xdr:to>
      <xdr:col>44</xdr:col>
      <xdr:colOff>146236</xdr:colOff>
      <xdr:row>752</xdr:row>
      <xdr:rowOff>138487</xdr:rowOff>
    </xdr:to>
    <xdr:sp macro="" textlink="">
      <xdr:nvSpPr>
        <xdr:cNvPr id="76" name="正方形/長方形 75"/>
        <xdr:cNvSpPr/>
      </xdr:nvSpPr>
      <xdr:spPr>
        <a:xfrm>
          <a:off x="6831856" y="53013153"/>
          <a:ext cx="1361100" cy="823474"/>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chemeClr val="tx1"/>
              </a:solidFill>
            </a:rPr>
            <a:t>Ｄ．指定金融機関</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28</a:t>
          </a:r>
          <a:r>
            <a:rPr kumimoji="1" lang="ja-JP" altLang="en-US" sz="1100">
              <a:solidFill>
                <a:schemeClr val="tx1"/>
              </a:solidFill>
            </a:rPr>
            <a:t>金融機関）</a:t>
          </a:r>
          <a:endParaRPr kumimoji="1" lang="en-US" altLang="ja-JP" sz="1100">
            <a:solidFill>
              <a:schemeClr val="tx1"/>
            </a:solidFill>
          </a:endParaRPr>
        </a:p>
        <a:p>
          <a:pPr algn="ctr"/>
          <a:r>
            <a:rPr kumimoji="1" lang="en-US" altLang="ja-JP" sz="1100">
              <a:solidFill>
                <a:schemeClr val="dk1"/>
              </a:solidFill>
              <a:effectLst/>
              <a:latin typeface="+mn-lt"/>
              <a:ea typeface="+mn-ea"/>
              <a:cs typeface="+mn-cs"/>
            </a:rPr>
            <a:t>195</a:t>
          </a:r>
          <a:r>
            <a:rPr kumimoji="1" lang="ja-JP" altLang="en-US" sz="1100">
              <a:solidFill>
                <a:schemeClr val="tx1"/>
              </a:solidFill>
            </a:rPr>
            <a:t>百万円</a:t>
          </a:r>
        </a:p>
      </xdr:txBody>
    </xdr:sp>
    <xdr:clientData/>
  </xdr:twoCellAnchor>
  <xdr:twoCellAnchor>
    <xdr:from>
      <xdr:col>36</xdr:col>
      <xdr:colOff>138214</xdr:colOff>
      <xdr:row>752</xdr:row>
      <xdr:rowOff>238620</xdr:rowOff>
    </xdr:from>
    <xdr:to>
      <xdr:col>45</xdr:col>
      <xdr:colOff>77641</xdr:colOff>
      <xdr:row>753</xdr:row>
      <xdr:rowOff>182440</xdr:rowOff>
    </xdr:to>
    <xdr:sp macro="" textlink="">
      <xdr:nvSpPr>
        <xdr:cNvPr id="77" name="大かっこ 76"/>
        <xdr:cNvSpPr/>
      </xdr:nvSpPr>
      <xdr:spPr>
        <a:xfrm>
          <a:off x="6721894" y="53936760"/>
          <a:ext cx="1585347" cy="3019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事業実施者への融資</a:t>
          </a:r>
          <a:endParaRPr kumimoji="1" lang="en-US" altLang="ja-JP" sz="1100"/>
        </a:p>
      </xdr:txBody>
    </xdr:sp>
    <xdr:clientData/>
  </xdr:twoCellAnchor>
  <xdr:twoCellAnchor>
    <xdr:from>
      <xdr:col>35</xdr:col>
      <xdr:colOff>159904</xdr:colOff>
      <xdr:row>754</xdr:row>
      <xdr:rowOff>266973</xdr:rowOff>
    </xdr:from>
    <xdr:to>
      <xdr:col>47</xdr:col>
      <xdr:colOff>72081</xdr:colOff>
      <xdr:row>756</xdr:row>
      <xdr:rowOff>305248</xdr:rowOff>
    </xdr:to>
    <xdr:sp macro="" textlink="">
      <xdr:nvSpPr>
        <xdr:cNvPr id="78" name="正方形/長方形 77"/>
        <xdr:cNvSpPr/>
      </xdr:nvSpPr>
      <xdr:spPr>
        <a:xfrm>
          <a:off x="6647201" y="55367811"/>
          <a:ext cx="2136394" cy="759086"/>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chemeClr val="tx1"/>
              </a:solidFill>
            </a:rPr>
            <a:t>Ｅ．国から推薦を受け、地域再生</a:t>
          </a:r>
          <a:endParaRPr kumimoji="1" lang="en-US" altLang="ja-JP" sz="1100">
            <a:solidFill>
              <a:schemeClr val="tx1"/>
            </a:solidFill>
          </a:endParaRPr>
        </a:p>
        <a:p>
          <a:pPr algn="ctr"/>
          <a:r>
            <a:rPr kumimoji="1" lang="ja-JP" altLang="en-US" sz="1100">
              <a:solidFill>
                <a:schemeClr val="tx1"/>
              </a:solidFill>
            </a:rPr>
            <a:t>に資する事業を実施する事業者</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dk1"/>
              </a:solidFill>
              <a:effectLst/>
              <a:latin typeface="+mn-lt"/>
              <a:ea typeface="+mn-ea"/>
              <a:cs typeface="+mn-cs"/>
            </a:rPr>
            <a:t>170</a:t>
          </a:r>
          <a:r>
            <a:rPr kumimoji="1" lang="ja-JP" altLang="en-US" sz="1100">
              <a:solidFill>
                <a:schemeClr val="tx1"/>
              </a:solidFill>
            </a:rPr>
            <a:t>社）</a:t>
          </a:r>
          <a:r>
            <a:rPr kumimoji="1" lang="en-US" altLang="ja-JP" sz="1100">
              <a:solidFill>
                <a:schemeClr val="dk1"/>
              </a:solidFill>
              <a:effectLst/>
              <a:latin typeface="+mn-lt"/>
              <a:ea typeface="+mn-ea"/>
              <a:cs typeface="+mn-cs"/>
            </a:rPr>
            <a:t>195</a:t>
          </a:r>
          <a:r>
            <a:rPr kumimoji="1" lang="ja-JP" altLang="en-US" sz="1100">
              <a:solidFill>
                <a:schemeClr val="tx1"/>
              </a:solidFill>
            </a:rPr>
            <a:t>百万円</a:t>
          </a:r>
        </a:p>
      </xdr:txBody>
    </xdr:sp>
    <xdr:clientData/>
  </xdr:twoCellAnchor>
  <xdr:twoCellAnchor>
    <xdr:from>
      <xdr:col>35</xdr:col>
      <xdr:colOff>111959</xdr:colOff>
      <xdr:row>756</xdr:row>
      <xdr:rowOff>345833</xdr:rowOff>
    </xdr:from>
    <xdr:to>
      <xdr:col>47</xdr:col>
      <xdr:colOff>10573</xdr:colOff>
      <xdr:row>757</xdr:row>
      <xdr:rowOff>260195</xdr:rowOff>
    </xdr:to>
    <xdr:sp macro="" textlink="">
      <xdr:nvSpPr>
        <xdr:cNvPr id="79" name="大かっこ 78"/>
        <xdr:cNvSpPr/>
      </xdr:nvSpPr>
      <xdr:spPr>
        <a:xfrm>
          <a:off x="6512759" y="55468913"/>
          <a:ext cx="2093174" cy="27250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地域再生に資する事業の実施</a:t>
          </a:r>
          <a:endParaRPr kumimoji="1" lang="en-US" altLang="ja-JP" sz="1100"/>
        </a:p>
      </xdr:txBody>
    </xdr:sp>
    <xdr:clientData/>
  </xdr:twoCellAnchor>
  <xdr:twoCellAnchor>
    <xdr:from>
      <xdr:col>27</xdr:col>
      <xdr:colOff>73166</xdr:colOff>
      <xdr:row>741</xdr:row>
      <xdr:rowOff>0</xdr:rowOff>
    </xdr:from>
    <xdr:to>
      <xdr:col>34</xdr:col>
      <xdr:colOff>43486</xdr:colOff>
      <xdr:row>742</xdr:row>
      <xdr:rowOff>342427</xdr:rowOff>
    </xdr:to>
    <xdr:sp macro="" textlink="">
      <xdr:nvSpPr>
        <xdr:cNvPr id="80" name="正方形/長方形 79"/>
        <xdr:cNvSpPr/>
      </xdr:nvSpPr>
      <xdr:spPr>
        <a:xfrm>
          <a:off x="5010926" y="49773840"/>
          <a:ext cx="1250480" cy="700567"/>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solidFill>
                <a:sysClr val="windowText" lastClr="000000"/>
              </a:solidFill>
            </a:rPr>
            <a:t>内閣府</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chemeClr val="tx1"/>
              </a:solidFill>
            </a:rPr>
            <a:t>230</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19</xdr:col>
      <xdr:colOff>155510</xdr:colOff>
      <xdr:row>743</xdr:row>
      <xdr:rowOff>150651</xdr:rowOff>
    </xdr:from>
    <xdr:to>
      <xdr:col>41</xdr:col>
      <xdr:colOff>19439</xdr:colOff>
      <xdr:row>743</xdr:row>
      <xdr:rowOff>160372</xdr:rowOff>
    </xdr:to>
    <xdr:cxnSp macro="">
      <xdr:nvCxnSpPr>
        <xdr:cNvPr id="81" name="直線コネクタ 80"/>
        <xdr:cNvCxnSpPr/>
      </xdr:nvCxnSpPr>
      <xdr:spPr>
        <a:xfrm flipV="1">
          <a:off x="3630230" y="50640771"/>
          <a:ext cx="3887289" cy="97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148877</xdr:colOff>
      <xdr:row>743</xdr:row>
      <xdr:rowOff>161621</xdr:rowOff>
    </xdr:from>
    <xdr:to>
      <xdr:col>19</xdr:col>
      <xdr:colOff>148878</xdr:colOff>
      <xdr:row>744</xdr:row>
      <xdr:rowOff>297233</xdr:rowOff>
    </xdr:to>
    <xdr:cxnSp macro="">
      <xdr:nvCxnSpPr>
        <xdr:cNvPr id="82" name="直線矢印コネクタ 81"/>
        <xdr:cNvCxnSpPr/>
      </xdr:nvCxnSpPr>
      <xdr:spPr>
        <a:xfrm>
          <a:off x="3623597" y="50651741"/>
          <a:ext cx="1" cy="49375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10318</xdr:colOff>
      <xdr:row>743</xdr:row>
      <xdr:rowOff>161621</xdr:rowOff>
    </xdr:from>
    <xdr:to>
      <xdr:col>41</xdr:col>
      <xdr:colOff>10319</xdr:colOff>
      <xdr:row>744</xdr:row>
      <xdr:rowOff>297233</xdr:rowOff>
    </xdr:to>
    <xdr:cxnSp macro="">
      <xdr:nvCxnSpPr>
        <xdr:cNvPr id="84" name="直線矢印コネクタ 83"/>
        <xdr:cNvCxnSpPr/>
      </xdr:nvCxnSpPr>
      <xdr:spPr>
        <a:xfrm>
          <a:off x="7508398" y="50651741"/>
          <a:ext cx="1" cy="49375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10318</xdr:colOff>
      <xdr:row>753</xdr:row>
      <xdr:rowOff>245832</xdr:rowOff>
    </xdr:from>
    <xdr:to>
      <xdr:col>41</xdr:col>
      <xdr:colOff>10318</xdr:colOff>
      <xdr:row>754</xdr:row>
      <xdr:rowOff>246013</xdr:rowOff>
    </xdr:to>
    <xdr:cxnSp macro="">
      <xdr:nvCxnSpPr>
        <xdr:cNvPr id="85" name="直線矢印コネクタ 84"/>
        <xdr:cNvCxnSpPr/>
      </xdr:nvCxnSpPr>
      <xdr:spPr>
        <a:xfrm>
          <a:off x="7508398" y="54302112"/>
          <a:ext cx="0" cy="35070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151563</xdr:colOff>
      <xdr:row>743</xdr:row>
      <xdr:rowOff>12613</xdr:rowOff>
    </xdr:from>
    <xdr:to>
      <xdr:col>30</xdr:col>
      <xdr:colOff>151564</xdr:colOff>
      <xdr:row>743</xdr:row>
      <xdr:rowOff>156613</xdr:rowOff>
    </xdr:to>
    <xdr:cxnSp macro="">
      <xdr:nvCxnSpPr>
        <xdr:cNvPr id="30" name="直線コネクタ 29"/>
        <xdr:cNvCxnSpPr/>
      </xdr:nvCxnSpPr>
      <xdr:spPr>
        <a:xfrm flipH="1">
          <a:off x="6329941" y="53610045"/>
          <a:ext cx="1" cy="144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26</v>
      </c>
      <c r="AT2" s="952"/>
      <c r="AU2" s="952"/>
      <c r="AV2" s="42" t="str">
        <f>IF(AW2="", "", "-")</f>
        <v/>
      </c>
      <c r="AW2" s="897"/>
      <c r="AX2" s="897"/>
    </row>
    <row r="3" spans="1:50" ht="21" customHeight="1" thickBot="1" x14ac:dyDescent="0.2">
      <c r="A3" s="853" t="s">
        <v>343</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477</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475</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476</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430</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476</v>
      </c>
      <c r="AF5" s="685"/>
      <c r="AG5" s="685"/>
      <c r="AH5" s="685"/>
      <c r="AI5" s="685"/>
      <c r="AJ5" s="685"/>
      <c r="AK5" s="685"/>
      <c r="AL5" s="685"/>
      <c r="AM5" s="685"/>
      <c r="AN5" s="685"/>
      <c r="AO5" s="685"/>
      <c r="AP5" s="686"/>
      <c r="AQ5" s="687" t="s">
        <v>628</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540</v>
      </c>
      <c r="H7" s="488"/>
      <c r="I7" s="488"/>
      <c r="J7" s="488"/>
      <c r="K7" s="488"/>
      <c r="L7" s="488"/>
      <c r="M7" s="488"/>
      <c r="N7" s="488"/>
      <c r="O7" s="488"/>
      <c r="P7" s="488"/>
      <c r="Q7" s="488"/>
      <c r="R7" s="488"/>
      <c r="S7" s="488"/>
      <c r="T7" s="488"/>
      <c r="U7" s="488"/>
      <c r="V7" s="488"/>
      <c r="W7" s="488"/>
      <c r="X7" s="489"/>
      <c r="Y7" s="908" t="s">
        <v>307</v>
      </c>
      <c r="Z7" s="432"/>
      <c r="AA7" s="432"/>
      <c r="AB7" s="432"/>
      <c r="AC7" s="432"/>
      <c r="AD7" s="909"/>
      <c r="AE7" s="898" t="s">
        <v>478</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地方創生</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532</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479</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直接実施、委託・請負、補助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59" t="s">
        <v>24</v>
      </c>
      <c r="B12" s="960"/>
      <c r="C12" s="960"/>
      <c r="D12" s="960"/>
      <c r="E12" s="960"/>
      <c r="F12" s="961"/>
      <c r="G12" s="746"/>
      <c r="H12" s="747"/>
      <c r="I12" s="747"/>
      <c r="J12" s="747"/>
      <c r="K12" s="747"/>
      <c r="L12" s="747"/>
      <c r="M12" s="747"/>
      <c r="N12" s="747"/>
      <c r="O12" s="747"/>
      <c r="P12" s="404" t="s">
        <v>310</v>
      </c>
      <c r="Q12" s="405"/>
      <c r="R12" s="405"/>
      <c r="S12" s="405"/>
      <c r="T12" s="405"/>
      <c r="U12" s="405"/>
      <c r="V12" s="406"/>
      <c r="W12" s="404" t="s">
        <v>330</v>
      </c>
      <c r="X12" s="405"/>
      <c r="Y12" s="405"/>
      <c r="Z12" s="405"/>
      <c r="AA12" s="405"/>
      <c r="AB12" s="405"/>
      <c r="AC12" s="406"/>
      <c r="AD12" s="404" t="s">
        <v>337</v>
      </c>
      <c r="AE12" s="405"/>
      <c r="AF12" s="405"/>
      <c r="AG12" s="405"/>
      <c r="AH12" s="405"/>
      <c r="AI12" s="405"/>
      <c r="AJ12" s="406"/>
      <c r="AK12" s="404" t="s">
        <v>344</v>
      </c>
      <c r="AL12" s="405"/>
      <c r="AM12" s="405"/>
      <c r="AN12" s="405"/>
      <c r="AO12" s="405"/>
      <c r="AP12" s="405"/>
      <c r="AQ12" s="406"/>
      <c r="AR12" s="404" t="s">
        <v>345</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302</v>
      </c>
      <c r="Q13" s="644"/>
      <c r="R13" s="644"/>
      <c r="S13" s="644"/>
      <c r="T13" s="644"/>
      <c r="U13" s="644"/>
      <c r="V13" s="645"/>
      <c r="W13" s="643">
        <v>289</v>
      </c>
      <c r="X13" s="644"/>
      <c r="Y13" s="644"/>
      <c r="Z13" s="644"/>
      <c r="AA13" s="644"/>
      <c r="AB13" s="644"/>
      <c r="AC13" s="645"/>
      <c r="AD13" s="643">
        <v>300</v>
      </c>
      <c r="AE13" s="644"/>
      <c r="AF13" s="644"/>
      <c r="AG13" s="644"/>
      <c r="AH13" s="644"/>
      <c r="AI13" s="644"/>
      <c r="AJ13" s="645"/>
      <c r="AK13" s="643">
        <v>280</v>
      </c>
      <c r="AL13" s="644"/>
      <c r="AM13" s="644"/>
      <c r="AN13" s="644"/>
      <c r="AO13" s="644"/>
      <c r="AP13" s="644"/>
      <c r="AQ13" s="645"/>
      <c r="AR13" s="905">
        <v>351</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481</v>
      </c>
      <c r="Q14" s="644"/>
      <c r="R14" s="644"/>
      <c r="S14" s="644"/>
      <c r="T14" s="644"/>
      <c r="U14" s="644"/>
      <c r="V14" s="645"/>
      <c r="W14" s="643" t="s">
        <v>481</v>
      </c>
      <c r="X14" s="644"/>
      <c r="Y14" s="644"/>
      <c r="Z14" s="644"/>
      <c r="AA14" s="644"/>
      <c r="AB14" s="644"/>
      <c r="AC14" s="645"/>
      <c r="AD14" s="643" t="s">
        <v>616</v>
      </c>
      <c r="AE14" s="644"/>
      <c r="AF14" s="644"/>
      <c r="AG14" s="644"/>
      <c r="AH14" s="644"/>
      <c r="AI14" s="644"/>
      <c r="AJ14" s="645"/>
      <c r="AK14" s="643" t="s">
        <v>616</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v>242</v>
      </c>
      <c r="Q15" s="644"/>
      <c r="R15" s="644"/>
      <c r="S15" s="644"/>
      <c r="T15" s="644"/>
      <c r="U15" s="644"/>
      <c r="V15" s="645"/>
      <c r="W15" s="643" t="s">
        <v>481</v>
      </c>
      <c r="X15" s="644"/>
      <c r="Y15" s="644"/>
      <c r="Z15" s="644"/>
      <c r="AA15" s="644"/>
      <c r="AB15" s="644"/>
      <c r="AC15" s="645"/>
      <c r="AD15" s="643" t="s">
        <v>616</v>
      </c>
      <c r="AE15" s="644"/>
      <c r="AF15" s="644"/>
      <c r="AG15" s="644"/>
      <c r="AH15" s="644"/>
      <c r="AI15" s="644"/>
      <c r="AJ15" s="645"/>
      <c r="AK15" s="643" t="s">
        <v>616</v>
      </c>
      <c r="AL15" s="644"/>
      <c r="AM15" s="644"/>
      <c r="AN15" s="644"/>
      <c r="AO15" s="644"/>
      <c r="AP15" s="644"/>
      <c r="AQ15" s="645"/>
      <c r="AR15" s="643" t="s">
        <v>631</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481</v>
      </c>
      <c r="Q16" s="644"/>
      <c r="R16" s="644"/>
      <c r="S16" s="644"/>
      <c r="T16" s="644"/>
      <c r="U16" s="644"/>
      <c r="V16" s="645"/>
      <c r="W16" s="643" t="s">
        <v>481</v>
      </c>
      <c r="X16" s="644"/>
      <c r="Y16" s="644"/>
      <c r="Z16" s="644"/>
      <c r="AA16" s="644"/>
      <c r="AB16" s="644"/>
      <c r="AC16" s="645"/>
      <c r="AD16" s="643" t="s">
        <v>616</v>
      </c>
      <c r="AE16" s="644"/>
      <c r="AF16" s="644"/>
      <c r="AG16" s="644"/>
      <c r="AH16" s="644"/>
      <c r="AI16" s="644"/>
      <c r="AJ16" s="645"/>
      <c r="AK16" s="643" t="s">
        <v>616</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481</v>
      </c>
      <c r="Q17" s="644"/>
      <c r="R17" s="644"/>
      <c r="S17" s="644"/>
      <c r="T17" s="644"/>
      <c r="U17" s="644"/>
      <c r="V17" s="645"/>
      <c r="W17" s="643" t="s">
        <v>481</v>
      </c>
      <c r="X17" s="644"/>
      <c r="Y17" s="644"/>
      <c r="Z17" s="644"/>
      <c r="AA17" s="644"/>
      <c r="AB17" s="644"/>
      <c r="AC17" s="645"/>
      <c r="AD17" s="643" t="s">
        <v>616</v>
      </c>
      <c r="AE17" s="644"/>
      <c r="AF17" s="644"/>
      <c r="AG17" s="644"/>
      <c r="AH17" s="644"/>
      <c r="AI17" s="644"/>
      <c r="AJ17" s="645"/>
      <c r="AK17" s="643" t="s">
        <v>616</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544</v>
      </c>
      <c r="Q18" s="865"/>
      <c r="R18" s="865"/>
      <c r="S18" s="865"/>
      <c r="T18" s="865"/>
      <c r="U18" s="865"/>
      <c r="V18" s="866"/>
      <c r="W18" s="864">
        <f>SUM(W13:AC17)</f>
        <v>289</v>
      </c>
      <c r="X18" s="865"/>
      <c r="Y18" s="865"/>
      <c r="Z18" s="865"/>
      <c r="AA18" s="865"/>
      <c r="AB18" s="865"/>
      <c r="AC18" s="866"/>
      <c r="AD18" s="864">
        <f>SUM(AD13:AJ17)</f>
        <v>300</v>
      </c>
      <c r="AE18" s="865"/>
      <c r="AF18" s="865"/>
      <c r="AG18" s="865"/>
      <c r="AH18" s="865"/>
      <c r="AI18" s="865"/>
      <c r="AJ18" s="866"/>
      <c r="AK18" s="864">
        <f>SUM(AK13:AQ17)</f>
        <v>280</v>
      </c>
      <c r="AL18" s="865"/>
      <c r="AM18" s="865"/>
      <c r="AN18" s="865"/>
      <c r="AO18" s="865"/>
      <c r="AP18" s="865"/>
      <c r="AQ18" s="866"/>
      <c r="AR18" s="864">
        <f>SUM(AR13:AX17)</f>
        <v>351</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493</v>
      </c>
      <c r="Q19" s="644"/>
      <c r="R19" s="644"/>
      <c r="S19" s="644"/>
      <c r="T19" s="644"/>
      <c r="U19" s="644"/>
      <c r="V19" s="645"/>
      <c r="W19" s="643">
        <v>259</v>
      </c>
      <c r="X19" s="644"/>
      <c r="Y19" s="644"/>
      <c r="Z19" s="644"/>
      <c r="AA19" s="644"/>
      <c r="AB19" s="644"/>
      <c r="AC19" s="645"/>
      <c r="AD19" s="643">
        <v>230</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f>IF(P18=0, "-", SUM(P19)/P18)</f>
        <v>0.90625</v>
      </c>
      <c r="Q20" s="302"/>
      <c r="R20" s="302"/>
      <c r="S20" s="302"/>
      <c r="T20" s="302"/>
      <c r="U20" s="302"/>
      <c r="V20" s="302"/>
      <c r="W20" s="302">
        <f t="shared" ref="W20" si="0">IF(W18=0, "-", SUM(W19)/W18)</f>
        <v>0.89619377162629754</v>
      </c>
      <c r="X20" s="302"/>
      <c r="Y20" s="302"/>
      <c r="Z20" s="302"/>
      <c r="AA20" s="302"/>
      <c r="AB20" s="302"/>
      <c r="AC20" s="302"/>
      <c r="AD20" s="302">
        <f t="shared" ref="AD20" si="1">IF(AD18=0, "-", SUM(AD19)/AD18)</f>
        <v>0.76666666666666672</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2"/>
      <c r="G21" s="300" t="s">
        <v>275</v>
      </c>
      <c r="H21" s="301"/>
      <c r="I21" s="301"/>
      <c r="J21" s="301"/>
      <c r="K21" s="301"/>
      <c r="L21" s="301"/>
      <c r="M21" s="301"/>
      <c r="N21" s="301"/>
      <c r="O21" s="301"/>
      <c r="P21" s="302">
        <f>IF(P19=0, "-", SUM(P19)/SUM(P13,P14))</f>
        <v>1.6324503311258278</v>
      </c>
      <c r="Q21" s="302"/>
      <c r="R21" s="302"/>
      <c r="S21" s="302"/>
      <c r="T21" s="302"/>
      <c r="U21" s="302"/>
      <c r="V21" s="302"/>
      <c r="W21" s="302">
        <f t="shared" ref="W21" si="2">IF(W19=0, "-", SUM(W19)/SUM(W13,W14))</f>
        <v>0.89619377162629754</v>
      </c>
      <c r="X21" s="302"/>
      <c r="Y21" s="302"/>
      <c r="Z21" s="302"/>
      <c r="AA21" s="302"/>
      <c r="AB21" s="302"/>
      <c r="AC21" s="302"/>
      <c r="AD21" s="302">
        <f t="shared" ref="AD21" si="3">IF(AD19=0, "-", SUM(AD19)/SUM(AD13,AD14))</f>
        <v>0.76666666666666672</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346</v>
      </c>
      <c r="B22" s="933"/>
      <c r="C22" s="933"/>
      <c r="D22" s="933"/>
      <c r="E22" s="933"/>
      <c r="F22" s="934"/>
      <c r="G22" s="967" t="s">
        <v>255</v>
      </c>
      <c r="H22" s="206"/>
      <c r="I22" s="206"/>
      <c r="J22" s="206"/>
      <c r="K22" s="206"/>
      <c r="L22" s="206"/>
      <c r="M22" s="206"/>
      <c r="N22" s="206"/>
      <c r="O22" s="207"/>
      <c r="P22" s="921" t="s">
        <v>347</v>
      </c>
      <c r="Q22" s="206"/>
      <c r="R22" s="206"/>
      <c r="S22" s="206"/>
      <c r="T22" s="206"/>
      <c r="U22" s="206"/>
      <c r="V22" s="207"/>
      <c r="W22" s="921" t="s">
        <v>348</v>
      </c>
      <c r="X22" s="206"/>
      <c r="Y22" s="206"/>
      <c r="Z22" s="206"/>
      <c r="AA22" s="206"/>
      <c r="AB22" s="206"/>
      <c r="AC22" s="207"/>
      <c r="AD22" s="921" t="s">
        <v>254</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68" t="s">
        <v>482</v>
      </c>
      <c r="H23" s="969"/>
      <c r="I23" s="969"/>
      <c r="J23" s="969"/>
      <c r="K23" s="969"/>
      <c r="L23" s="969"/>
      <c r="M23" s="969"/>
      <c r="N23" s="969"/>
      <c r="O23" s="970"/>
      <c r="P23" s="905">
        <v>239</v>
      </c>
      <c r="Q23" s="906"/>
      <c r="R23" s="906"/>
      <c r="S23" s="906"/>
      <c r="T23" s="906"/>
      <c r="U23" s="906"/>
      <c r="V23" s="922"/>
      <c r="W23" s="905">
        <v>239</v>
      </c>
      <c r="X23" s="906"/>
      <c r="Y23" s="906"/>
      <c r="Z23" s="906"/>
      <c r="AA23" s="906"/>
      <c r="AB23" s="906"/>
      <c r="AC23" s="922"/>
      <c r="AD23" s="942" t="s">
        <v>634</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t="s">
        <v>624</v>
      </c>
      <c r="H24" s="924"/>
      <c r="I24" s="924"/>
      <c r="J24" s="924"/>
      <c r="K24" s="924"/>
      <c r="L24" s="924"/>
      <c r="M24" s="924"/>
      <c r="N24" s="924"/>
      <c r="O24" s="925"/>
      <c r="P24" s="643">
        <v>30</v>
      </c>
      <c r="Q24" s="644"/>
      <c r="R24" s="644"/>
      <c r="S24" s="644"/>
      <c r="T24" s="644"/>
      <c r="U24" s="644"/>
      <c r="V24" s="645"/>
      <c r="W24" s="643">
        <v>100</v>
      </c>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t="s">
        <v>483</v>
      </c>
      <c r="H25" s="924"/>
      <c r="I25" s="924"/>
      <c r="J25" s="924"/>
      <c r="K25" s="924"/>
      <c r="L25" s="924"/>
      <c r="M25" s="924"/>
      <c r="N25" s="924"/>
      <c r="O25" s="925"/>
      <c r="P25" s="643">
        <v>5</v>
      </c>
      <c r="Q25" s="644"/>
      <c r="R25" s="644"/>
      <c r="S25" s="644"/>
      <c r="T25" s="644"/>
      <c r="U25" s="644"/>
      <c r="V25" s="645"/>
      <c r="W25" s="643">
        <v>5</v>
      </c>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t="s">
        <v>484</v>
      </c>
      <c r="H26" s="924"/>
      <c r="I26" s="924"/>
      <c r="J26" s="924"/>
      <c r="K26" s="924"/>
      <c r="L26" s="924"/>
      <c r="M26" s="924"/>
      <c r="N26" s="924"/>
      <c r="O26" s="925"/>
      <c r="P26" s="643">
        <v>3</v>
      </c>
      <c r="Q26" s="644"/>
      <c r="R26" s="644"/>
      <c r="S26" s="644"/>
      <c r="T26" s="644"/>
      <c r="U26" s="644"/>
      <c r="V26" s="645"/>
      <c r="W26" s="643">
        <v>3</v>
      </c>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15">
      <c r="A27" s="935"/>
      <c r="B27" s="936"/>
      <c r="C27" s="936"/>
      <c r="D27" s="936"/>
      <c r="E27" s="936"/>
      <c r="F27" s="937"/>
      <c r="G27" s="923" t="s">
        <v>582</v>
      </c>
      <c r="H27" s="924"/>
      <c r="I27" s="924"/>
      <c r="J27" s="924"/>
      <c r="K27" s="924"/>
      <c r="L27" s="924"/>
      <c r="M27" s="924"/>
      <c r="N27" s="924"/>
      <c r="O27" s="925"/>
      <c r="P27" s="643">
        <v>2</v>
      </c>
      <c r="Q27" s="644"/>
      <c r="R27" s="644"/>
      <c r="S27" s="644"/>
      <c r="T27" s="644"/>
      <c r="U27" s="644"/>
      <c r="V27" s="645"/>
      <c r="W27" s="643">
        <v>2</v>
      </c>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customHeight="1" x14ac:dyDescent="0.15">
      <c r="A28" s="935"/>
      <c r="B28" s="936"/>
      <c r="C28" s="936"/>
      <c r="D28" s="936"/>
      <c r="E28" s="936"/>
      <c r="F28" s="937"/>
      <c r="G28" s="926" t="s">
        <v>259</v>
      </c>
      <c r="H28" s="927"/>
      <c r="I28" s="927"/>
      <c r="J28" s="927"/>
      <c r="K28" s="927"/>
      <c r="L28" s="927"/>
      <c r="M28" s="927"/>
      <c r="N28" s="927"/>
      <c r="O28" s="928"/>
      <c r="P28" s="864">
        <f>P29-SUM(P23:P27)</f>
        <v>1</v>
      </c>
      <c r="Q28" s="865"/>
      <c r="R28" s="865"/>
      <c r="S28" s="865"/>
      <c r="T28" s="865"/>
      <c r="U28" s="865"/>
      <c r="V28" s="866"/>
      <c r="W28" s="864">
        <f>W29-SUM(W23:W27)</f>
        <v>2</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256</v>
      </c>
      <c r="H29" s="930"/>
      <c r="I29" s="930"/>
      <c r="J29" s="930"/>
      <c r="K29" s="930"/>
      <c r="L29" s="930"/>
      <c r="M29" s="930"/>
      <c r="N29" s="930"/>
      <c r="O29" s="931"/>
      <c r="P29" s="643">
        <f>AK13</f>
        <v>280</v>
      </c>
      <c r="Q29" s="644"/>
      <c r="R29" s="644"/>
      <c r="S29" s="644"/>
      <c r="T29" s="644"/>
      <c r="U29" s="644"/>
      <c r="V29" s="645"/>
      <c r="W29" s="643">
        <f>AR13</f>
        <v>351</v>
      </c>
      <c r="X29" s="644"/>
      <c r="Y29" s="644"/>
      <c r="Z29" s="644"/>
      <c r="AA29" s="644"/>
      <c r="AB29" s="644"/>
      <c r="AC29" s="64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271</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310</v>
      </c>
      <c r="AF30" s="845"/>
      <c r="AG30" s="845"/>
      <c r="AH30" s="846"/>
      <c r="AI30" s="844" t="s">
        <v>332</v>
      </c>
      <c r="AJ30" s="845"/>
      <c r="AK30" s="845"/>
      <c r="AL30" s="846"/>
      <c r="AM30" s="901" t="s">
        <v>337</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616</v>
      </c>
      <c r="AR31" s="185"/>
      <c r="AS31" s="118" t="s">
        <v>188</v>
      </c>
      <c r="AT31" s="119"/>
      <c r="AU31" s="184"/>
      <c r="AV31" s="184"/>
      <c r="AW31" s="384" t="s">
        <v>177</v>
      </c>
      <c r="AX31" s="385"/>
    </row>
    <row r="32" spans="1:50" ht="29.1" customHeight="1" x14ac:dyDescent="0.15">
      <c r="A32" s="389"/>
      <c r="B32" s="387"/>
      <c r="C32" s="387"/>
      <c r="D32" s="387"/>
      <c r="E32" s="387"/>
      <c r="F32" s="388"/>
      <c r="G32" s="550" t="s">
        <v>494</v>
      </c>
      <c r="H32" s="551"/>
      <c r="I32" s="551"/>
      <c r="J32" s="551"/>
      <c r="K32" s="551"/>
      <c r="L32" s="551"/>
      <c r="M32" s="551"/>
      <c r="N32" s="551"/>
      <c r="O32" s="552"/>
      <c r="P32" s="90" t="s">
        <v>495</v>
      </c>
      <c r="Q32" s="90"/>
      <c r="R32" s="90"/>
      <c r="S32" s="90"/>
      <c r="T32" s="90"/>
      <c r="U32" s="90"/>
      <c r="V32" s="90"/>
      <c r="W32" s="90"/>
      <c r="X32" s="91"/>
      <c r="Y32" s="460" t="s">
        <v>12</v>
      </c>
      <c r="Z32" s="520"/>
      <c r="AA32" s="521"/>
      <c r="AB32" s="450" t="s">
        <v>289</v>
      </c>
      <c r="AC32" s="450"/>
      <c r="AD32" s="450"/>
      <c r="AE32" s="202">
        <v>56.1</v>
      </c>
      <c r="AF32" s="203"/>
      <c r="AG32" s="203"/>
      <c r="AH32" s="203"/>
      <c r="AI32" s="202">
        <v>48.7</v>
      </c>
      <c r="AJ32" s="203"/>
      <c r="AK32" s="203"/>
      <c r="AL32" s="203"/>
      <c r="AM32" s="202" t="s">
        <v>631</v>
      </c>
      <c r="AN32" s="203"/>
      <c r="AO32" s="203"/>
      <c r="AP32" s="203"/>
      <c r="AQ32" s="326" t="s">
        <v>617</v>
      </c>
      <c r="AR32" s="192"/>
      <c r="AS32" s="192"/>
      <c r="AT32" s="327"/>
      <c r="AU32" s="203" t="s">
        <v>616</v>
      </c>
      <c r="AV32" s="203"/>
      <c r="AW32" s="203"/>
      <c r="AX32" s="205"/>
    </row>
    <row r="33" spans="1:50" ht="29.1"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289</v>
      </c>
      <c r="AC33" s="512"/>
      <c r="AD33" s="512"/>
      <c r="AE33" s="202">
        <v>70</v>
      </c>
      <c r="AF33" s="203"/>
      <c r="AG33" s="203"/>
      <c r="AH33" s="203"/>
      <c r="AI33" s="202">
        <v>70</v>
      </c>
      <c r="AJ33" s="203"/>
      <c r="AK33" s="203"/>
      <c r="AL33" s="203"/>
      <c r="AM33" s="202">
        <v>70</v>
      </c>
      <c r="AN33" s="203"/>
      <c r="AO33" s="203"/>
      <c r="AP33" s="203"/>
      <c r="AQ33" s="326" t="s">
        <v>616</v>
      </c>
      <c r="AR33" s="192"/>
      <c r="AS33" s="192"/>
      <c r="AT33" s="327"/>
      <c r="AU33" s="203">
        <v>70</v>
      </c>
      <c r="AV33" s="203"/>
      <c r="AW33" s="203"/>
      <c r="AX33" s="205"/>
    </row>
    <row r="34" spans="1:50" ht="29.1"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80.142857142857196</v>
      </c>
      <c r="AF34" s="203"/>
      <c r="AG34" s="203"/>
      <c r="AH34" s="203"/>
      <c r="AI34" s="202">
        <f>(AI32/AI33)*100</f>
        <v>69.571428571428569</v>
      </c>
      <c r="AJ34" s="203"/>
      <c r="AK34" s="203"/>
      <c r="AL34" s="203"/>
      <c r="AM34" s="202" t="s">
        <v>631</v>
      </c>
      <c r="AN34" s="203"/>
      <c r="AO34" s="203"/>
      <c r="AP34" s="203"/>
      <c r="AQ34" s="326" t="s">
        <v>616</v>
      </c>
      <c r="AR34" s="192"/>
      <c r="AS34" s="192"/>
      <c r="AT34" s="327"/>
      <c r="AU34" s="203" t="s">
        <v>616</v>
      </c>
      <c r="AV34" s="203"/>
      <c r="AW34" s="203"/>
      <c r="AX34" s="205"/>
    </row>
    <row r="35" spans="1:50" ht="23.25" customHeight="1" x14ac:dyDescent="0.15">
      <c r="A35" s="210" t="s">
        <v>298</v>
      </c>
      <c r="B35" s="211"/>
      <c r="C35" s="211"/>
      <c r="D35" s="211"/>
      <c r="E35" s="211"/>
      <c r="F35" s="212"/>
      <c r="G35" s="216" t="s">
        <v>496</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33.7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15">
      <c r="A37" s="756" t="s">
        <v>271</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310</v>
      </c>
      <c r="AF37" s="229"/>
      <c r="AG37" s="229"/>
      <c r="AH37" s="230"/>
      <c r="AI37" s="228" t="s">
        <v>308</v>
      </c>
      <c r="AJ37" s="229"/>
      <c r="AK37" s="229"/>
      <c r="AL37" s="230"/>
      <c r="AM37" s="234" t="s">
        <v>337</v>
      </c>
      <c r="AN37" s="234"/>
      <c r="AO37" s="234"/>
      <c r="AP37" s="234"/>
      <c r="AQ37" s="136" t="s">
        <v>187</v>
      </c>
      <c r="AR37" s="137"/>
      <c r="AS37" s="137"/>
      <c r="AT37" s="138"/>
      <c r="AU37" s="400" t="s">
        <v>133</v>
      </c>
      <c r="AV37" s="400"/>
      <c r="AW37" s="400"/>
      <c r="AX37" s="896"/>
    </row>
    <row r="38" spans="1:50" ht="18.75"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v>2</v>
      </c>
      <c r="AR38" s="185"/>
      <c r="AS38" s="118" t="s">
        <v>188</v>
      </c>
      <c r="AT38" s="119"/>
      <c r="AU38" s="184"/>
      <c r="AV38" s="184"/>
      <c r="AW38" s="384" t="s">
        <v>177</v>
      </c>
      <c r="AX38" s="385"/>
    </row>
    <row r="39" spans="1:50" ht="29.1" customHeight="1" x14ac:dyDescent="0.15">
      <c r="A39" s="389"/>
      <c r="B39" s="387"/>
      <c r="C39" s="387"/>
      <c r="D39" s="387"/>
      <c r="E39" s="387"/>
      <c r="F39" s="388"/>
      <c r="G39" s="550" t="s">
        <v>497</v>
      </c>
      <c r="H39" s="551"/>
      <c r="I39" s="551"/>
      <c r="J39" s="551"/>
      <c r="K39" s="551"/>
      <c r="L39" s="551"/>
      <c r="M39" s="551"/>
      <c r="N39" s="551"/>
      <c r="O39" s="552"/>
      <c r="P39" s="90" t="s">
        <v>498</v>
      </c>
      <c r="Q39" s="90"/>
      <c r="R39" s="90"/>
      <c r="S39" s="90"/>
      <c r="T39" s="90"/>
      <c r="U39" s="90"/>
      <c r="V39" s="90"/>
      <c r="W39" s="90"/>
      <c r="X39" s="91"/>
      <c r="Y39" s="460" t="s">
        <v>12</v>
      </c>
      <c r="Z39" s="520"/>
      <c r="AA39" s="521"/>
      <c r="AB39" s="450" t="s">
        <v>505</v>
      </c>
      <c r="AC39" s="450"/>
      <c r="AD39" s="450"/>
      <c r="AE39" s="202">
        <v>193</v>
      </c>
      <c r="AF39" s="203"/>
      <c r="AG39" s="203"/>
      <c r="AH39" s="203"/>
      <c r="AI39" s="202">
        <v>210</v>
      </c>
      <c r="AJ39" s="203"/>
      <c r="AK39" s="203"/>
      <c r="AL39" s="203"/>
      <c r="AM39" s="202">
        <v>144</v>
      </c>
      <c r="AN39" s="203"/>
      <c r="AO39" s="203"/>
      <c r="AP39" s="203"/>
      <c r="AQ39" s="326" t="s">
        <v>542</v>
      </c>
      <c r="AR39" s="192"/>
      <c r="AS39" s="192"/>
      <c r="AT39" s="327"/>
      <c r="AU39" s="203" t="s">
        <v>542</v>
      </c>
      <c r="AV39" s="203"/>
      <c r="AW39" s="203"/>
      <c r="AX39" s="205"/>
    </row>
    <row r="40" spans="1:50" ht="29.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t="s">
        <v>505</v>
      </c>
      <c r="AC40" s="512"/>
      <c r="AD40" s="512"/>
      <c r="AE40" s="202">
        <v>220</v>
      </c>
      <c r="AF40" s="203"/>
      <c r="AG40" s="203"/>
      <c r="AH40" s="203"/>
      <c r="AI40" s="202">
        <v>220</v>
      </c>
      <c r="AJ40" s="203"/>
      <c r="AK40" s="203"/>
      <c r="AL40" s="203"/>
      <c r="AM40" s="202">
        <v>220</v>
      </c>
      <c r="AN40" s="203"/>
      <c r="AO40" s="203"/>
      <c r="AP40" s="203"/>
      <c r="AQ40" s="326">
        <v>220</v>
      </c>
      <c r="AR40" s="192"/>
      <c r="AS40" s="192"/>
      <c r="AT40" s="327"/>
      <c r="AU40" s="203" t="s">
        <v>541</v>
      </c>
      <c r="AV40" s="203"/>
      <c r="AW40" s="203"/>
      <c r="AX40" s="205"/>
    </row>
    <row r="41" spans="1:50" ht="29.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f t="shared" ref="AE41" si="4">AE39/AE40*100</f>
        <v>87.727272727272734</v>
      </c>
      <c r="AF41" s="203"/>
      <c r="AG41" s="203"/>
      <c r="AH41" s="203"/>
      <c r="AI41" s="202">
        <f t="shared" ref="AI41" si="5">AI39/AI40*100</f>
        <v>95.454545454545453</v>
      </c>
      <c r="AJ41" s="203"/>
      <c r="AK41" s="203"/>
      <c r="AL41" s="203"/>
      <c r="AM41" s="202">
        <f t="shared" ref="AM41" si="6">AM39/AM40*100</f>
        <v>65.454545454545453</v>
      </c>
      <c r="AN41" s="203"/>
      <c r="AO41" s="203"/>
      <c r="AP41" s="203"/>
      <c r="AQ41" s="326" t="s">
        <v>542</v>
      </c>
      <c r="AR41" s="192"/>
      <c r="AS41" s="192"/>
      <c r="AT41" s="327"/>
      <c r="AU41" s="203" t="s">
        <v>542</v>
      </c>
      <c r="AV41" s="203"/>
      <c r="AW41" s="203"/>
      <c r="AX41" s="205"/>
    </row>
    <row r="42" spans="1:50" ht="23.25" customHeight="1" x14ac:dyDescent="0.15">
      <c r="A42" s="210" t="s">
        <v>298</v>
      </c>
      <c r="B42" s="211"/>
      <c r="C42" s="211"/>
      <c r="D42" s="211"/>
      <c r="E42" s="211"/>
      <c r="F42" s="212"/>
      <c r="G42" s="216" t="s">
        <v>499</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33"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customHeight="1" x14ac:dyDescent="0.15">
      <c r="A44" s="756" t="s">
        <v>271</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310</v>
      </c>
      <c r="AF44" s="229"/>
      <c r="AG44" s="229"/>
      <c r="AH44" s="230"/>
      <c r="AI44" s="228" t="s">
        <v>308</v>
      </c>
      <c r="AJ44" s="229"/>
      <c r="AK44" s="229"/>
      <c r="AL44" s="230"/>
      <c r="AM44" s="234" t="s">
        <v>337</v>
      </c>
      <c r="AN44" s="234"/>
      <c r="AO44" s="234"/>
      <c r="AP44" s="234"/>
      <c r="AQ44" s="136" t="s">
        <v>187</v>
      </c>
      <c r="AR44" s="137"/>
      <c r="AS44" s="137"/>
      <c r="AT44" s="138"/>
      <c r="AU44" s="400" t="s">
        <v>133</v>
      </c>
      <c r="AV44" s="400"/>
      <c r="AW44" s="400"/>
      <c r="AX44" s="896"/>
    </row>
    <row r="45" spans="1:50" ht="18.75"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v>2</v>
      </c>
      <c r="AR45" s="185"/>
      <c r="AS45" s="118" t="s">
        <v>188</v>
      </c>
      <c r="AT45" s="119"/>
      <c r="AU45" s="184"/>
      <c r="AV45" s="184"/>
      <c r="AW45" s="384" t="s">
        <v>177</v>
      </c>
      <c r="AX45" s="385"/>
    </row>
    <row r="46" spans="1:50" ht="23.25" customHeight="1" x14ac:dyDescent="0.15">
      <c r="A46" s="389"/>
      <c r="B46" s="387"/>
      <c r="C46" s="387"/>
      <c r="D46" s="387"/>
      <c r="E46" s="387"/>
      <c r="F46" s="388"/>
      <c r="G46" s="550" t="s">
        <v>626</v>
      </c>
      <c r="H46" s="551"/>
      <c r="I46" s="551"/>
      <c r="J46" s="551"/>
      <c r="K46" s="551"/>
      <c r="L46" s="551"/>
      <c r="M46" s="551"/>
      <c r="N46" s="551"/>
      <c r="O46" s="552"/>
      <c r="P46" s="90" t="s">
        <v>500</v>
      </c>
      <c r="Q46" s="90"/>
      <c r="R46" s="90"/>
      <c r="S46" s="90"/>
      <c r="T46" s="90"/>
      <c r="U46" s="90"/>
      <c r="V46" s="90"/>
      <c r="W46" s="90"/>
      <c r="X46" s="91"/>
      <c r="Y46" s="460" t="s">
        <v>12</v>
      </c>
      <c r="Z46" s="520"/>
      <c r="AA46" s="521"/>
      <c r="AB46" s="450" t="s">
        <v>502</v>
      </c>
      <c r="AC46" s="450"/>
      <c r="AD46" s="450"/>
      <c r="AE46" s="202">
        <v>2324</v>
      </c>
      <c r="AF46" s="203"/>
      <c r="AG46" s="203"/>
      <c r="AH46" s="203"/>
      <c r="AI46" s="202">
        <v>2573</v>
      </c>
      <c r="AJ46" s="203"/>
      <c r="AK46" s="203"/>
      <c r="AL46" s="203"/>
      <c r="AM46" s="202">
        <v>2741</v>
      </c>
      <c r="AN46" s="203"/>
      <c r="AO46" s="203"/>
      <c r="AP46" s="203"/>
      <c r="AQ46" s="326" t="s">
        <v>572</v>
      </c>
      <c r="AR46" s="192"/>
      <c r="AS46" s="192"/>
      <c r="AT46" s="327"/>
      <c r="AU46" s="203" t="s">
        <v>542</v>
      </c>
      <c r="AV46" s="203"/>
      <c r="AW46" s="203"/>
      <c r="AX46" s="205"/>
    </row>
    <row r="47" spans="1:50" ht="23.25"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t="s">
        <v>502</v>
      </c>
      <c r="AC47" s="512"/>
      <c r="AD47" s="512"/>
      <c r="AE47" s="202">
        <v>1700</v>
      </c>
      <c r="AF47" s="203"/>
      <c r="AG47" s="203"/>
      <c r="AH47" s="203"/>
      <c r="AI47" s="202">
        <v>2400</v>
      </c>
      <c r="AJ47" s="203"/>
      <c r="AK47" s="203"/>
      <c r="AL47" s="203"/>
      <c r="AM47" s="202">
        <v>2700</v>
      </c>
      <c r="AN47" s="203"/>
      <c r="AO47" s="203"/>
      <c r="AP47" s="203"/>
      <c r="AQ47" s="326">
        <v>2900</v>
      </c>
      <c r="AR47" s="192"/>
      <c r="AS47" s="192"/>
      <c r="AT47" s="327"/>
      <c r="AU47" s="203" t="s">
        <v>542</v>
      </c>
      <c r="AV47" s="203"/>
      <c r="AW47" s="203"/>
      <c r="AX47" s="205"/>
    </row>
    <row r="48" spans="1:50" ht="23.25"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f t="shared" ref="AE48" si="7">AE46/AE47*100</f>
        <v>136.70588235294116</v>
      </c>
      <c r="AF48" s="203"/>
      <c r="AG48" s="203"/>
      <c r="AH48" s="203"/>
      <c r="AI48" s="202">
        <f t="shared" ref="AI48" si="8">AI46/AI47*100</f>
        <v>107.20833333333333</v>
      </c>
      <c r="AJ48" s="203"/>
      <c r="AK48" s="203"/>
      <c r="AL48" s="203"/>
      <c r="AM48" s="202">
        <f t="shared" ref="AM48" si="9">AM46/AM47*100</f>
        <v>101.51851851851852</v>
      </c>
      <c r="AN48" s="203"/>
      <c r="AO48" s="203"/>
      <c r="AP48" s="203"/>
      <c r="AQ48" s="326" t="s">
        <v>542</v>
      </c>
      <c r="AR48" s="192"/>
      <c r="AS48" s="192"/>
      <c r="AT48" s="327"/>
      <c r="AU48" s="203" t="s">
        <v>542</v>
      </c>
      <c r="AV48" s="203"/>
      <c r="AW48" s="203"/>
      <c r="AX48" s="205"/>
    </row>
    <row r="49" spans="1:50" ht="23.25" customHeight="1" x14ac:dyDescent="0.15">
      <c r="A49" s="210" t="s">
        <v>298</v>
      </c>
      <c r="B49" s="211"/>
      <c r="C49" s="211"/>
      <c r="D49" s="211"/>
      <c r="E49" s="211"/>
      <c r="F49" s="212"/>
      <c r="G49" s="216" t="s">
        <v>499</v>
      </c>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34.9" customHeight="1" thickBo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25.9" hidden="1" customHeight="1" x14ac:dyDescent="0.15">
      <c r="A51" s="386" t="s">
        <v>271</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310</v>
      </c>
      <c r="AF51" s="229"/>
      <c r="AG51" s="229"/>
      <c r="AH51" s="230"/>
      <c r="AI51" s="228" t="s">
        <v>308</v>
      </c>
      <c r="AJ51" s="229"/>
      <c r="AK51" s="229"/>
      <c r="AL51" s="230"/>
      <c r="AM51" s="234" t="s">
        <v>337</v>
      </c>
      <c r="AN51" s="234"/>
      <c r="AO51" s="234"/>
      <c r="AP51" s="234"/>
      <c r="AQ51" s="136" t="s">
        <v>187</v>
      </c>
      <c r="AR51" s="137"/>
      <c r="AS51" s="137"/>
      <c r="AT51" s="138"/>
      <c r="AU51" s="910" t="s">
        <v>133</v>
      </c>
      <c r="AV51" s="910"/>
      <c r="AW51" s="910"/>
      <c r="AX51" s="911"/>
    </row>
    <row r="52" spans="1:50" ht="25.9"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5.9"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5.9"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5.9"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5.9" hidden="1" customHeight="1" x14ac:dyDescent="0.15">
      <c r="A56" s="210" t="s">
        <v>298</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5.9"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25.9" hidden="1" customHeight="1" x14ac:dyDescent="0.15">
      <c r="A58" s="386" t="s">
        <v>271</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310</v>
      </c>
      <c r="AF58" s="229"/>
      <c r="AG58" s="229"/>
      <c r="AH58" s="230"/>
      <c r="AI58" s="228" t="s">
        <v>308</v>
      </c>
      <c r="AJ58" s="229"/>
      <c r="AK58" s="229"/>
      <c r="AL58" s="230"/>
      <c r="AM58" s="234" t="s">
        <v>337</v>
      </c>
      <c r="AN58" s="234"/>
      <c r="AO58" s="234"/>
      <c r="AP58" s="234"/>
      <c r="AQ58" s="136" t="s">
        <v>187</v>
      </c>
      <c r="AR58" s="137"/>
      <c r="AS58" s="137"/>
      <c r="AT58" s="138"/>
      <c r="AU58" s="910" t="s">
        <v>133</v>
      </c>
      <c r="AV58" s="910"/>
      <c r="AW58" s="910"/>
      <c r="AX58" s="911"/>
    </row>
    <row r="59" spans="1:50" ht="25.9"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5.9"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5.9"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5.9"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5.9" hidden="1" customHeight="1" x14ac:dyDescent="0.15">
      <c r="A63" s="210" t="s">
        <v>298</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5.9"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25.9" hidden="1" customHeight="1" x14ac:dyDescent="0.15">
      <c r="A65" s="471" t="s">
        <v>272</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267</v>
      </c>
      <c r="X65" s="477"/>
      <c r="Y65" s="480"/>
      <c r="Z65" s="480"/>
      <c r="AA65" s="481"/>
      <c r="AB65" s="222" t="s">
        <v>11</v>
      </c>
      <c r="AC65" s="223"/>
      <c r="AD65" s="224"/>
      <c r="AE65" s="228" t="s">
        <v>310</v>
      </c>
      <c r="AF65" s="229"/>
      <c r="AG65" s="229"/>
      <c r="AH65" s="230"/>
      <c r="AI65" s="228" t="s">
        <v>308</v>
      </c>
      <c r="AJ65" s="229"/>
      <c r="AK65" s="229"/>
      <c r="AL65" s="230"/>
      <c r="AM65" s="234" t="s">
        <v>337</v>
      </c>
      <c r="AN65" s="234"/>
      <c r="AO65" s="234"/>
      <c r="AP65" s="234"/>
      <c r="AQ65" s="222" t="s">
        <v>187</v>
      </c>
      <c r="AR65" s="223"/>
      <c r="AS65" s="223"/>
      <c r="AT65" s="224"/>
      <c r="AU65" s="236" t="s">
        <v>133</v>
      </c>
      <c r="AV65" s="236"/>
      <c r="AW65" s="236"/>
      <c r="AX65" s="237"/>
    </row>
    <row r="66" spans="1:50" ht="25.9"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270</v>
      </c>
      <c r="AX66" s="238"/>
    </row>
    <row r="67" spans="1:50" ht="25.9"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288</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5.9"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288</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5.9"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289</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5.9" hidden="1" customHeight="1" x14ac:dyDescent="0.15">
      <c r="A70" s="464" t="s">
        <v>276</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287</v>
      </c>
      <c r="X70" s="295"/>
      <c r="Y70" s="254" t="s">
        <v>12</v>
      </c>
      <c r="Z70" s="254"/>
      <c r="AA70" s="255"/>
      <c r="AB70" s="256" t="s">
        <v>288</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5.9"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288</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5.9"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289</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25.9" hidden="1" customHeight="1" x14ac:dyDescent="0.15">
      <c r="A73" s="495" t="s">
        <v>272</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310</v>
      </c>
      <c r="AF73" s="229"/>
      <c r="AG73" s="229"/>
      <c r="AH73" s="230"/>
      <c r="AI73" s="228" t="s">
        <v>308</v>
      </c>
      <c r="AJ73" s="229"/>
      <c r="AK73" s="229"/>
      <c r="AL73" s="230"/>
      <c r="AM73" s="234" t="s">
        <v>337</v>
      </c>
      <c r="AN73" s="234"/>
      <c r="AO73" s="234"/>
      <c r="AP73" s="234"/>
      <c r="AQ73" s="144" t="s">
        <v>187</v>
      </c>
      <c r="AR73" s="115"/>
      <c r="AS73" s="115"/>
      <c r="AT73" s="116"/>
      <c r="AU73" s="120" t="s">
        <v>133</v>
      </c>
      <c r="AV73" s="121"/>
      <c r="AW73" s="121"/>
      <c r="AX73" s="122"/>
    </row>
    <row r="74" spans="1:50" ht="25.9"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5.9"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5.9"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5.9"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25.9" hidden="1" customHeight="1" x14ac:dyDescent="0.15">
      <c r="A78" s="320" t="s">
        <v>301</v>
      </c>
      <c r="B78" s="321"/>
      <c r="C78" s="321"/>
      <c r="D78" s="321"/>
      <c r="E78" s="318" t="s">
        <v>250</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25.9"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266</v>
      </c>
      <c r="AP79" s="263"/>
      <c r="AQ79" s="263"/>
      <c r="AR79" s="66" t="s">
        <v>264</v>
      </c>
      <c r="AS79" s="262"/>
      <c r="AT79" s="263"/>
      <c r="AU79" s="263"/>
      <c r="AV79" s="263"/>
      <c r="AW79" s="263"/>
      <c r="AX79" s="963"/>
    </row>
    <row r="80" spans="1:50" ht="25.9" hidden="1" customHeight="1" x14ac:dyDescent="0.15">
      <c r="A80" s="850" t="s">
        <v>146</v>
      </c>
      <c r="B80" s="513" t="s">
        <v>263</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349</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5.9"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5.9"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5.9"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25.9"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25.9"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310</v>
      </c>
      <c r="AF85" s="229"/>
      <c r="AG85" s="229"/>
      <c r="AH85" s="230"/>
      <c r="AI85" s="228" t="s">
        <v>308</v>
      </c>
      <c r="AJ85" s="229"/>
      <c r="AK85" s="229"/>
      <c r="AL85" s="230"/>
      <c r="AM85" s="234" t="s">
        <v>337</v>
      </c>
      <c r="AN85" s="234"/>
      <c r="AO85" s="234"/>
      <c r="AP85" s="234"/>
      <c r="AQ85" s="144" t="s">
        <v>187</v>
      </c>
      <c r="AR85" s="115"/>
      <c r="AS85" s="115"/>
      <c r="AT85" s="116"/>
      <c r="AU85" s="522" t="s">
        <v>133</v>
      </c>
      <c r="AV85" s="522"/>
      <c r="AW85" s="522"/>
      <c r="AX85" s="523"/>
      <c r="AY85" s="10"/>
      <c r="AZ85" s="10"/>
      <c r="BA85" s="10"/>
      <c r="BB85" s="10"/>
      <c r="BC85" s="10"/>
    </row>
    <row r="86" spans="1:60" ht="25.9"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5.9"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5.9"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5.9"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25.9"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310</v>
      </c>
      <c r="AF90" s="229"/>
      <c r="AG90" s="229"/>
      <c r="AH90" s="230"/>
      <c r="AI90" s="228" t="s">
        <v>308</v>
      </c>
      <c r="AJ90" s="229"/>
      <c r="AK90" s="229"/>
      <c r="AL90" s="230"/>
      <c r="AM90" s="234" t="s">
        <v>337</v>
      </c>
      <c r="AN90" s="234"/>
      <c r="AO90" s="234"/>
      <c r="AP90" s="234"/>
      <c r="AQ90" s="144" t="s">
        <v>187</v>
      </c>
      <c r="AR90" s="115"/>
      <c r="AS90" s="115"/>
      <c r="AT90" s="116"/>
      <c r="AU90" s="522" t="s">
        <v>133</v>
      </c>
      <c r="AV90" s="522"/>
      <c r="AW90" s="522"/>
      <c r="AX90" s="523"/>
    </row>
    <row r="91" spans="1:60" ht="25.9"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5.9"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5.9"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5.9"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25.9"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310</v>
      </c>
      <c r="AF95" s="229"/>
      <c r="AG95" s="229"/>
      <c r="AH95" s="230"/>
      <c r="AI95" s="228" t="s">
        <v>308</v>
      </c>
      <c r="AJ95" s="229"/>
      <c r="AK95" s="229"/>
      <c r="AL95" s="230"/>
      <c r="AM95" s="234" t="s">
        <v>337</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25.9"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5.9"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5.9"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5.4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25.9" customHeight="1" x14ac:dyDescent="0.15">
      <c r="A100" s="490" t="s">
        <v>273</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310</v>
      </c>
      <c r="AF100" s="529"/>
      <c r="AG100" s="529"/>
      <c r="AH100" s="530"/>
      <c r="AI100" s="528" t="s">
        <v>330</v>
      </c>
      <c r="AJ100" s="529"/>
      <c r="AK100" s="529"/>
      <c r="AL100" s="530"/>
      <c r="AM100" s="528" t="s">
        <v>337</v>
      </c>
      <c r="AN100" s="529"/>
      <c r="AO100" s="529"/>
      <c r="AP100" s="530"/>
      <c r="AQ100" s="304" t="s">
        <v>350</v>
      </c>
      <c r="AR100" s="305"/>
      <c r="AS100" s="305"/>
      <c r="AT100" s="306"/>
      <c r="AU100" s="304" t="s">
        <v>351</v>
      </c>
      <c r="AV100" s="305"/>
      <c r="AW100" s="305"/>
      <c r="AX100" s="307"/>
    </row>
    <row r="101" spans="1:60" ht="23.25" customHeight="1" x14ac:dyDescent="0.15">
      <c r="A101" s="411"/>
      <c r="B101" s="412"/>
      <c r="C101" s="412"/>
      <c r="D101" s="412"/>
      <c r="E101" s="412"/>
      <c r="F101" s="413"/>
      <c r="G101" s="90" t="s">
        <v>501</v>
      </c>
      <c r="H101" s="90"/>
      <c r="I101" s="90"/>
      <c r="J101" s="90"/>
      <c r="K101" s="90"/>
      <c r="L101" s="90"/>
      <c r="M101" s="90"/>
      <c r="N101" s="90"/>
      <c r="O101" s="90"/>
      <c r="P101" s="90"/>
      <c r="Q101" s="90"/>
      <c r="R101" s="90"/>
      <c r="S101" s="90"/>
      <c r="T101" s="90"/>
      <c r="U101" s="90"/>
      <c r="V101" s="90"/>
      <c r="W101" s="90"/>
      <c r="X101" s="91"/>
      <c r="Y101" s="531" t="s">
        <v>54</v>
      </c>
      <c r="Z101" s="532"/>
      <c r="AA101" s="533"/>
      <c r="AB101" s="450" t="s">
        <v>503</v>
      </c>
      <c r="AC101" s="450"/>
      <c r="AD101" s="450"/>
      <c r="AE101" s="202">
        <v>1649</v>
      </c>
      <c r="AF101" s="203"/>
      <c r="AG101" s="203"/>
      <c r="AH101" s="204"/>
      <c r="AI101" s="202">
        <v>1019</v>
      </c>
      <c r="AJ101" s="203"/>
      <c r="AK101" s="203"/>
      <c r="AL101" s="204"/>
      <c r="AM101" s="202">
        <v>1459</v>
      </c>
      <c r="AN101" s="203"/>
      <c r="AO101" s="203"/>
      <c r="AP101" s="204"/>
      <c r="AQ101" s="202" t="s">
        <v>616</v>
      </c>
      <c r="AR101" s="203"/>
      <c r="AS101" s="203"/>
      <c r="AT101" s="204"/>
      <c r="AU101" s="202" t="s">
        <v>617</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503</v>
      </c>
      <c r="AC102" s="450"/>
      <c r="AD102" s="450"/>
      <c r="AE102" s="407">
        <v>1550</v>
      </c>
      <c r="AF102" s="407"/>
      <c r="AG102" s="407"/>
      <c r="AH102" s="407"/>
      <c r="AI102" s="407">
        <v>1170</v>
      </c>
      <c r="AJ102" s="407"/>
      <c r="AK102" s="407"/>
      <c r="AL102" s="407"/>
      <c r="AM102" s="407">
        <v>1190</v>
      </c>
      <c r="AN102" s="407"/>
      <c r="AO102" s="407"/>
      <c r="AP102" s="407"/>
      <c r="AQ102" s="257">
        <v>1170</v>
      </c>
      <c r="AR102" s="258"/>
      <c r="AS102" s="258"/>
      <c r="AT102" s="303"/>
      <c r="AU102" s="257" t="s">
        <v>616</v>
      </c>
      <c r="AV102" s="258"/>
      <c r="AW102" s="258"/>
      <c r="AX102" s="303"/>
    </row>
    <row r="103" spans="1:60" ht="31.5" customHeight="1" x14ac:dyDescent="0.15">
      <c r="A103" s="408" t="s">
        <v>273</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310</v>
      </c>
      <c r="AF103" s="405"/>
      <c r="AG103" s="405"/>
      <c r="AH103" s="406"/>
      <c r="AI103" s="404" t="s">
        <v>308</v>
      </c>
      <c r="AJ103" s="405"/>
      <c r="AK103" s="405"/>
      <c r="AL103" s="406"/>
      <c r="AM103" s="404" t="s">
        <v>337</v>
      </c>
      <c r="AN103" s="405"/>
      <c r="AO103" s="405"/>
      <c r="AP103" s="406"/>
      <c r="AQ103" s="268" t="s">
        <v>350</v>
      </c>
      <c r="AR103" s="269"/>
      <c r="AS103" s="269"/>
      <c r="AT103" s="308"/>
      <c r="AU103" s="268" t="s">
        <v>351</v>
      </c>
      <c r="AV103" s="269"/>
      <c r="AW103" s="269"/>
      <c r="AX103" s="270"/>
    </row>
    <row r="104" spans="1:60" ht="23.25" customHeight="1" x14ac:dyDescent="0.15">
      <c r="A104" s="411"/>
      <c r="B104" s="412"/>
      <c r="C104" s="412"/>
      <c r="D104" s="412"/>
      <c r="E104" s="412"/>
      <c r="F104" s="413"/>
      <c r="G104" s="90" t="s">
        <v>504</v>
      </c>
      <c r="H104" s="90"/>
      <c r="I104" s="90"/>
      <c r="J104" s="90"/>
      <c r="K104" s="90"/>
      <c r="L104" s="90"/>
      <c r="M104" s="90"/>
      <c r="N104" s="90"/>
      <c r="O104" s="90"/>
      <c r="P104" s="90"/>
      <c r="Q104" s="90"/>
      <c r="R104" s="90"/>
      <c r="S104" s="90"/>
      <c r="T104" s="90"/>
      <c r="U104" s="90"/>
      <c r="V104" s="90"/>
      <c r="W104" s="90"/>
      <c r="X104" s="91"/>
      <c r="Y104" s="454" t="s">
        <v>54</v>
      </c>
      <c r="Z104" s="455"/>
      <c r="AA104" s="456"/>
      <c r="AB104" s="534" t="s">
        <v>505</v>
      </c>
      <c r="AC104" s="535"/>
      <c r="AD104" s="536"/>
      <c r="AE104" s="202">
        <v>94</v>
      </c>
      <c r="AF104" s="203"/>
      <c r="AG104" s="203"/>
      <c r="AH104" s="204"/>
      <c r="AI104" s="202">
        <v>92</v>
      </c>
      <c r="AJ104" s="203"/>
      <c r="AK104" s="203"/>
      <c r="AL104" s="204"/>
      <c r="AM104" s="202">
        <v>76</v>
      </c>
      <c r="AN104" s="203"/>
      <c r="AO104" s="203"/>
      <c r="AP104" s="204"/>
      <c r="AQ104" s="202" t="s">
        <v>543</v>
      </c>
      <c r="AR104" s="203"/>
      <c r="AS104" s="203"/>
      <c r="AT104" s="204"/>
      <c r="AU104" s="202" t="s">
        <v>544</v>
      </c>
      <c r="AV104" s="203"/>
      <c r="AW104" s="203"/>
      <c r="AX104" s="204"/>
    </row>
    <row r="105" spans="1:60" ht="23.25"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t="s">
        <v>505</v>
      </c>
      <c r="AC105" s="458"/>
      <c r="AD105" s="459"/>
      <c r="AE105" s="407">
        <v>90</v>
      </c>
      <c r="AF105" s="407"/>
      <c r="AG105" s="407"/>
      <c r="AH105" s="407"/>
      <c r="AI105" s="407">
        <v>104</v>
      </c>
      <c r="AJ105" s="407"/>
      <c r="AK105" s="407"/>
      <c r="AL105" s="407"/>
      <c r="AM105" s="407">
        <v>109</v>
      </c>
      <c r="AN105" s="407"/>
      <c r="AO105" s="407"/>
      <c r="AP105" s="407"/>
      <c r="AQ105" s="202">
        <v>94</v>
      </c>
      <c r="AR105" s="203"/>
      <c r="AS105" s="203"/>
      <c r="AT105" s="204"/>
      <c r="AU105" s="257" t="s">
        <v>542</v>
      </c>
      <c r="AV105" s="258"/>
      <c r="AW105" s="258"/>
      <c r="AX105" s="303"/>
    </row>
    <row r="106" spans="1:60" ht="6" hidden="1" customHeight="1" x14ac:dyDescent="0.15">
      <c r="A106" s="408" t="s">
        <v>273</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310</v>
      </c>
      <c r="AF106" s="405"/>
      <c r="AG106" s="405"/>
      <c r="AH106" s="406"/>
      <c r="AI106" s="404" t="s">
        <v>308</v>
      </c>
      <c r="AJ106" s="405"/>
      <c r="AK106" s="405"/>
      <c r="AL106" s="406"/>
      <c r="AM106" s="404" t="s">
        <v>337</v>
      </c>
      <c r="AN106" s="405"/>
      <c r="AO106" s="405"/>
      <c r="AP106" s="406"/>
      <c r="AQ106" s="268" t="s">
        <v>350</v>
      </c>
      <c r="AR106" s="269"/>
      <c r="AS106" s="269"/>
      <c r="AT106" s="308"/>
      <c r="AU106" s="268" t="s">
        <v>351</v>
      </c>
      <c r="AV106" s="269"/>
      <c r="AW106" s="269"/>
      <c r="AX106" s="270"/>
    </row>
    <row r="107" spans="1:60" ht="22.9"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2.9"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15" hidden="1" customHeight="1" x14ac:dyDescent="0.15">
      <c r="A109" s="408" t="s">
        <v>273</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310</v>
      </c>
      <c r="AF109" s="405"/>
      <c r="AG109" s="405"/>
      <c r="AH109" s="406"/>
      <c r="AI109" s="404" t="s">
        <v>308</v>
      </c>
      <c r="AJ109" s="405"/>
      <c r="AK109" s="405"/>
      <c r="AL109" s="406"/>
      <c r="AM109" s="404" t="s">
        <v>337</v>
      </c>
      <c r="AN109" s="405"/>
      <c r="AO109" s="405"/>
      <c r="AP109" s="406"/>
      <c r="AQ109" s="268" t="s">
        <v>350</v>
      </c>
      <c r="AR109" s="269"/>
      <c r="AS109" s="269"/>
      <c r="AT109" s="308"/>
      <c r="AU109" s="268" t="s">
        <v>351</v>
      </c>
      <c r="AV109" s="269"/>
      <c r="AW109" s="269"/>
      <c r="AX109" s="270"/>
    </row>
    <row r="110" spans="1:60" ht="22.9"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2.9"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15" hidden="1" customHeight="1" x14ac:dyDescent="0.15">
      <c r="A112" s="408" t="s">
        <v>273</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310</v>
      </c>
      <c r="AF112" s="405"/>
      <c r="AG112" s="405"/>
      <c r="AH112" s="406"/>
      <c r="AI112" s="404" t="s">
        <v>308</v>
      </c>
      <c r="AJ112" s="405"/>
      <c r="AK112" s="405"/>
      <c r="AL112" s="406"/>
      <c r="AM112" s="404" t="s">
        <v>337</v>
      </c>
      <c r="AN112" s="405"/>
      <c r="AO112" s="405"/>
      <c r="AP112" s="406"/>
      <c r="AQ112" s="268" t="s">
        <v>350</v>
      </c>
      <c r="AR112" s="269"/>
      <c r="AS112" s="269"/>
      <c r="AT112" s="308"/>
      <c r="AU112" s="268" t="s">
        <v>351</v>
      </c>
      <c r="AV112" s="269"/>
      <c r="AW112" s="269"/>
      <c r="AX112" s="270"/>
    </row>
    <row r="113" spans="1:50" ht="22.9"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355.1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310</v>
      </c>
      <c r="AF115" s="405"/>
      <c r="AG115" s="405"/>
      <c r="AH115" s="406"/>
      <c r="AI115" s="404" t="s">
        <v>308</v>
      </c>
      <c r="AJ115" s="405"/>
      <c r="AK115" s="405"/>
      <c r="AL115" s="406"/>
      <c r="AM115" s="404" t="s">
        <v>337</v>
      </c>
      <c r="AN115" s="405"/>
      <c r="AO115" s="405"/>
      <c r="AP115" s="406"/>
      <c r="AQ115" s="577" t="s">
        <v>352</v>
      </c>
      <c r="AR115" s="578"/>
      <c r="AS115" s="578"/>
      <c r="AT115" s="578"/>
      <c r="AU115" s="578"/>
      <c r="AV115" s="578"/>
      <c r="AW115" s="578"/>
      <c r="AX115" s="579"/>
    </row>
    <row r="116" spans="1:50" ht="23.25" customHeight="1" x14ac:dyDescent="0.15">
      <c r="A116" s="428"/>
      <c r="B116" s="429"/>
      <c r="C116" s="429"/>
      <c r="D116" s="429"/>
      <c r="E116" s="429"/>
      <c r="F116" s="430"/>
      <c r="G116" s="379" t="s">
        <v>506</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507</v>
      </c>
      <c r="AC116" s="452"/>
      <c r="AD116" s="453"/>
      <c r="AE116" s="407">
        <v>14.3</v>
      </c>
      <c r="AF116" s="407"/>
      <c r="AG116" s="407"/>
      <c r="AH116" s="407"/>
      <c r="AI116" s="407">
        <v>42.9</v>
      </c>
      <c r="AJ116" s="407"/>
      <c r="AK116" s="407"/>
      <c r="AL116" s="407"/>
      <c r="AM116" s="407">
        <v>24.05</v>
      </c>
      <c r="AN116" s="407"/>
      <c r="AO116" s="407"/>
      <c r="AP116" s="407"/>
      <c r="AQ116" s="202">
        <v>35.15</v>
      </c>
      <c r="AR116" s="203"/>
      <c r="AS116" s="203"/>
      <c r="AT116" s="203"/>
      <c r="AU116" s="203"/>
      <c r="AV116" s="203"/>
      <c r="AW116" s="203"/>
      <c r="AX116" s="205"/>
    </row>
    <row r="117" spans="1:50" ht="46.5" customHeight="1" x14ac:dyDescent="0.15">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508</v>
      </c>
      <c r="AC117" s="462"/>
      <c r="AD117" s="463"/>
      <c r="AE117" s="540" t="s">
        <v>509</v>
      </c>
      <c r="AF117" s="540"/>
      <c r="AG117" s="540"/>
      <c r="AH117" s="540"/>
      <c r="AI117" s="540" t="s">
        <v>533</v>
      </c>
      <c r="AJ117" s="540"/>
      <c r="AK117" s="540"/>
      <c r="AL117" s="540"/>
      <c r="AM117" s="540" t="s">
        <v>625</v>
      </c>
      <c r="AN117" s="540"/>
      <c r="AO117" s="540"/>
      <c r="AP117" s="540"/>
      <c r="AQ117" s="540" t="s">
        <v>618</v>
      </c>
      <c r="AR117" s="540"/>
      <c r="AS117" s="540"/>
      <c r="AT117" s="540"/>
      <c r="AU117" s="540"/>
      <c r="AV117" s="540"/>
      <c r="AW117" s="540"/>
      <c r="AX117" s="541"/>
    </row>
    <row r="118" spans="1:50" ht="23.25"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310</v>
      </c>
      <c r="AF118" s="405"/>
      <c r="AG118" s="405"/>
      <c r="AH118" s="406"/>
      <c r="AI118" s="404" t="s">
        <v>308</v>
      </c>
      <c r="AJ118" s="405"/>
      <c r="AK118" s="405"/>
      <c r="AL118" s="406"/>
      <c r="AM118" s="404" t="s">
        <v>337</v>
      </c>
      <c r="AN118" s="405"/>
      <c r="AO118" s="405"/>
      <c r="AP118" s="406"/>
      <c r="AQ118" s="577" t="s">
        <v>352</v>
      </c>
      <c r="AR118" s="578"/>
      <c r="AS118" s="578"/>
      <c r="AT118" s="578"/>
      <c r="AU118" s="578"/>
      <c r="AV118" s="578"/>
      <c r="AW118" s="578"/>
      <c r="AX118" s="579"/>
    </row>
    <row r="119" spans="1:50" ht="23.25" customHeight="1" x14ac:dyDescent="0.15">
      <c r="A119" s="428"/>
      <c r="B119" s="429"/>
      <c r="C119" s="429"/>
      <c r="D119" s="429"/>
      <c r="E119" s="429"/>
      <c r="F119" s="430"/>
      <c r="G119" s="379" t="s">
        <v>510</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t="s">
        <v>507</v>
      </c>
      <c r="AC119" s="452"/>
      <c r="AD119" s="453"/>
      <c r="AE119" s="407">
        <v>1207.3</v>
      </c>
      <c r="AF119" s="407"/>
      <c r="AG119" s="407"/>
      <c r="AH119" s="407"/>
      <c r="AI119" s="407">
        <v>1023.8</v>
      </c>
      <c r="AJ119" s="407"/>
      <c r="AK119" s="407"/>
      <c r="AL119" s="407"/>
      <c r="AM119" s="407">
        <v>1345.2</v>
      </c>
      <c r="AN119" s="407"/>
      <c r="AO119" s="407"/>
      <c r="AP119" s="407"/>
      <c r="AQ119" s="407">
        <v>1090.9000000000001</v>
      </c>
      <c r="AR119" s="407"/>
      <c r="AS119" s="407"/>
      <c r="AT119" s="407"/>
      <c r="AU119" s="407"/>
      <c r="AV119" s="407"/>
      <c r="AW119" s="407"/>
      <c r="AX119" s="539"/>
    </row>
    <row r="120" spans="1:50" ht="46.5"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511</v>
      </c>
      <c r="AC120" s="462"/>
      <c r="AD120" s="463"/>
      <c r="AE120" s="540" t="s">
        <v>512</v>
      </c>
      <c r="AF120" s="540"/>
      <c r="AG120" s="540"/>
      <c r="AH120" s="540"/>
      <c r="AI120" s="540" t="s">
        <v>534</v>
      </c>
      <c r="AJ120" s="540"/>
      <c r="AK120" s="540"/>
      <c r="AL120" s="540"/>
      <c r="AM120" s="540" t="s">
        <v>573</v>
      </c>
      <c r="AN120" s="540"/>
      <c r="AO120" s="540"/>
      <c r="AP120" s="540"/>
      <c r="AQ120" s="540" t="s">
        <v>545</v>
      </c>
      <c r="AR120" s="540"/>
      <c r="AS120" s="540"/>
      <c r="AT120" s="540"/>
      <c r="AU120" s="540"/>
      <c r="AV120" s="540"/>
      <c r="AW120" s="540"/>
      <c r="AX120" s="541"/>
    </row>
    <row r="121" spans="1:50" ht="23.25"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310</v>
      </c>
      <c r="AF121" s="405"/>
      <c r="AG121" s="405"/>
      <c r="AH121" s="406"/>
      <c r="AI121" s="404" t="s">
        <v>308</v>
      </c>
      <c r="AJ121" s="405"/>
      <c r="AK121" s="405"/>
      <c r="AL121" s="406"/>
      <c r="AM121" s="404" t="s">
        <v>337</v>
      </c>
      <c r="AN121" s="405"/>
      <c r="AO121" s="405"/>
      <c r="AP121" s="406"/>
      <c r="AQ121" s="577" t="s">
        <v>352</v>
      </c>
      <c r="AR121" s="578"/>
      <c r="AS121" s="578"/>
      <c r="AT121" s="578"/>
      <c r="AU121" s="578"/>
      <c r="AV121" s="578"/>
      <c r="AW121" s="578"/>
      <c r="AX121" s="579"/>
    </row>
    <row r="122" spans="1:50" ht="23.25" customHeight="1" x14ac:dyDescent="0.15">
      <c r="A122" s="428"/>
      <c r="B122" s="429"/>
      <c r="C122" s="429"/>
      <c r="D122" s="429"/>
      <c r="E122" s="429"/>
      <c r="F122" s="430"/>
      <c r="G122" s="379" t="s">
        <v>513</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t="s">
        <v>514</v>
      </c>
      <c r="AC122" s="452"/>
      <c r="AD122" s="453"/>
      <c r="AE122" s="407">
        <v>100.3</v>
      </c>
      <c r="AF122" s="407"/>
      <c r="AG122" s="407"/>
      <c r="AH122" s="407"/>
      <c r="AI122" s="407">
        <v>83.6</v>
      </c>
      <c r="AJ122" s="407"/>
      <c r="AK122" s="407"/>
      <c r="AL122" s="407"/>
      <c r="AM122" s="407">
        <v>71.099999999999994</v>
      </c>
      <c r="AN122" s="407"/>
      <c r="AO122" s="407"/>
      <c r="AP122" s="407"/>
      <c r="AQ122" s="407">
        <v>82.8</v>
      </c>
      <c r="AR122" s="407"/>
      <c r="AS122" s="407"/>
      <c r="AT122" s="407"/>
      <c r="AU122" s="407"/>
      <c r="AV122" s="407"/>
      <c r="AW122" s="407"/>
      <c r="AX122" s="539"/>
    </row>
    <row r="123" spans="1:50" ht="46.5" customHeight="1" thickBot="1" x14ac:dyDescent="0.2">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515</v>
      </c>
      <c r="AC123" s="462"/>
      <c r="AD123" s="463"/>
      <c r="AE123" s="540" t="s">
        <v>516</v>
      </c>
      <c r="AF123" s="540"/>
      <c r="AG123" s="540"/>
      <c r="AH123" s="540"/>
      <c r="AI123" s="540" t="s">
        <v>535</v>
      </c>
      <c r="AJ123" s="540"/>
      <c r="AK123" s="540"/>
      <c r="AL123" s="540"/>
      <c r="AM123" s="540" t="s">
        <v>546</v>
      </c>
      <c r="AN123" s="540"/>
      <c r="AO123" s="540"/>
      <c r="AP123" s="540"/>
      <c r="AQ123" s="540" t="s">
        <v>547</v>
      </c>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310</v>
      </c>
      <c r="AF124" s="405"/>
      <c r="AG124" s="405"/>
      <c r="AH124" s="406"/>
      <c r="AI124" s="404" t="s">
        <v>308</v>
      </c>
      <c r="AJ124" s="405"/>
      <c r="AK124" s="405"/>
      <c r="AL124" s="406"/>
      <c r="AM124" s="404" t="s">
        <v>337</v>
      </c>
      <c r="AN124" s="405"/>
      <c r="AO124" s="405"/>
      <c r="AP124" s="406"/>
      <c r="AQ124" s="577" t="s">
        <v>352</v>
      </c>
      <c r="AR124" s="578"/>
      <c r="AS124" s="578"/>
      <c r="AT124" s="578"/>
      <c r="AU124" s="578"/>
      <c r="AV124" s="578"/>
      <c r="AW124" s="578"/>
      <c r="AX124" s="579"/>
    </row>
    <row r="125" spans="1:50" ht="23.25" hidden="1" customHeight="1" x14ac:dyDescent="0.15">
      <c r="A125" s="428"/>
      <c r="B125" s="429"/>
      <c r="C125" s="429"/>
      <c r="D125" s="429"/>
      <c r="E125" s="429"/>
      <c r="F125" s="430"/>
      <c r="G125" s="379" t="s">
        <v>280</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279</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310</v>
      </c>
      <c r="AF127" s="405"/>
      <c r="AG127" s="405"/>
      <c r="AH127" s="406"/>
      <c r="AI127" s="404" t="s">
        <v>308</v>
      </c>
      <c r="AJ127" s="405"/>
      <c r="AK127" s="405"/>
      <c r="AL127" s="406"/>
      <c r="AM127" s="404" t="s">
        <v>337</v>
      </c>
      <c r="AN127" s="405"/>
      <c r="AO127" s="405"/>
      <c r="AP127" s="406"/>
      <c r="AQ127" s="577" t="s">
        <v>352</v>
      </c>
      <c r="AR127" s="578"/>
      <c r="AS127" s="578"/>
      <c r="AT127" s="578"/>
      <c r="AU127" s="578"/>
      <c r="AV127" s="578"/>
      <c r="AW127" s="578"/>
      <c r="AX127" s="579"/>
    </row>
    <row r="128" spans="1:50" ht="23.25" hidden="1" customHeight="1" x14ac:dyDescent="0.15">
      <c r="A128" s="428"/>
      <c r="B128" s="429"/>
      <c r="C128" s="429"/>
      <c r="D128" s="429"/>
      <c r="E128" s="429"/>
      <c r="F128" s="430"/>
      <c r="G128" s="379" t="s">
        <v>280</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279</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325</v>
      </c>
      <c r="B130" s="170"/>
      <c r="C130" s="169" t="s">
        <v>191</v>
      </c>
      <c r="D130" s="170"/>
      <c r="E130" s="154" t="s">
        <v>220</v>
      </c>
      <c r="F130" s="155"/>
      <c r="G130" s="156" t="s">
        <v>517</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518</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310</v>
      </c>
      <c r="AF132" s="140"/>
      <c r="AG132" s="140"/>
      <c r="AH132" s="140"/>
      <c r="AI132" s="140" t="s">
        <v>330</v>
      </c>
      <c r="AJ132" s="140"/>
      <c r="AK132" s="140"/>
      <c r="AL132" s="140"/>
      <c r="AM132" s="140" t="s">
        <v>337</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616</v>
      </c>
      <c r="AR133" s="184"/>
      <c r="AS133" s="118" t="s">
        <v>188</v>
      </c>
      <c r="AT133" s="119"/>
      <c r="AU133" s="185" t="s">
        <v>619</v>
      </c>
      <c r="AV133" s="185"/>
      <c r="AW133" s="118" t="s">
        <v>177</v>
      </c>
      <c r="AX133" s="180"/>
    </row>
    <row r="134" spans="1:50" ht="39.75" customHeight="1" x14ac:dyDescent="0.15">
      <c r="A134" s="174"/>
      <c r="B134" s="171"/>
      <c r="C134" s="165"/>
      <c r="D134" s="171"/>
      <c r="E134" s="165"/>
      <c r="F134" s="166"/>
      <c r="G134" s="89" t="s">
        <v>519</v>
      </c>
      <c r="H134" s="90"/>
      <c r="I134" s="90"/>
      <c r="J134" s="90"/>
      <c r="K134" s="90"/>
      <c r="L134" s="90"/>
      <c r="M134" s="90"/>
      <c r="N134" s="90"/>
      <c r="O134" s="90"/>
      <c r="P134" s="90"/>
      <c r="Q134" s="90"/>
      <c r="R134" s="90"/>
      <c r="S134" s="90"/>
      <c r="T134" s="90"/>
      <c r="U134" s="90"/>
      <c r="V134" s="90"/>
      <c r="W134" s="90"/>
      <c r="X134" s="91"/>
      <c r="Y134" s="186" t="s">
        <v>202</v>
      </c>
      <c r="Z134" s="187"/>
      <c r="AA134" s="188"/>
      <c r="AB134" s="189" t="s">
        <v>520</v>
      </c>
      <c r="AC134" s="190"/>
      <c r="AD134" s="190"/>
      <c r="AE134" s="191">
        <v>1649</v>
      </c>
      <c r="AF134" s="192"/>
      <c r="AG134" s="192"/>
      <c r="AH134" s="192"/>
      <c r="AI134" s="191">
        <v>1019</v>
      </c>
      <c r="AJ134" s="192"/>
      <c r="AK134" s="192"/>
      <c r="AL134" s="192"/>
      <c r="AM134" s="191">
        <v>1459</v>
      </c>
      <c r="AN134" s="192"/>
      <c r="AO134" s="192"/>
      <c r="AP134" s="192"/>
      <c r="AQ134" s="191" t="s">
        <v>616</v>
      </c>
      <c r="AR134" s="192"/>
      <c r="AS134" s="192"/>
      <c r="AT134" s="192"/>
      <c r="AU134" s="191" t="s">
        <v>616</v>
      </c>
      <c r="AV134" s="192"/>
      <c r="AW134" s="192"/>
      <c r="AX134" s="193"/>
    </row>
    <row r="135" spans="1:50" ht="39.6"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520</v>
      </c>
      <c r="AC135" s="198"/>
      <c r="AD135" s="198"/>
      <c r="AE135" s="191">
        <v>1550</v>
      </c>
      <c r="AF135" s="192"/>
      <c r="AG135" s="192"/>
      <c r="AH135" s="192"/>
      <c r="AI135" s="191">
        <v>1170</v>
      </c>
      <c r="AJ135" s="192"/>
      <c r="AK135" s="192"/>
      <c r="AL135" s="192"/>
      <c r="AM135" s="191">
        <v>1190</v>
      </c>
      <c r="AN135" s="192"/>
      <c r="AO135" s="192"/>
      <c r="AP135" s="192"/>
      <c r="AQ135" s="191" t="s">
        <v>616</v>
      </c>
      <c r="AR135" s="192"/>
      <c r="AS135" s="192"/>
      <c r="AT135" s="192"/>
      <c r="AU135" s="191" t="s">
        <v>616</v>
      </c>
      <c r="AV135" s="192"/>
      <c r="AW135" s="192"/>
      <c r="AX135" s="193"/>
    </row>
    <row r="136" spans="1:50" ht="18.75"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310</v>
      </c>
      <c r="AF136" s="140"/>
      <c r="AG136" s="140"/>
      <c r="AH136" s="140"/>
      <c r="AI136" s="140" t="s">
        <v>308</v>
      </c>
      <c r="AJ136" s="140"/>
      <c r="AK136" s="140"/>
      <c r="AL136" s="140"/>
      <c r="AM136" s="140" t="s">
        <v>337</v>
      </c>
      <c r="AN136" s="140"/>
      <c r="AO136" s="140"/>
      <c r="AP136" s="136"/>
      <c r="AQ136" s="136" t="s">
        <v>187</v>
      </c>
      <c r="AR136" s="137"/>
      <c r="AS136" s="137"/>
      <c r="AT136" s="138"/>
      <c r="AU136" s="181" t="s">
        <v>203</v>
      </c>
      <c r="AV136" s="181"/>
      <c r="AW136" s="181"/>
      <c r="AX136" s="182"/>
    </row>
    <row r="137" spans="1:50" ht="18.75"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t="s">
        <v>616</v>
      </c>
      <c r="AR137" s="184"/>
      <c r="AS137" s="118" t="s">
        <v>188</v>
      </c>
      <c r="AT137" s="119"/>
      <c r="AU137" s="185" t="s">
        <v>617</v>
      </c>
      <c r="AV137" s="185"/>
      <c r="AW137" s="118" t="s">
        <v>177</v>
      </c>
      <c r="AX137" s="180"/>
    </row>
    <row r="138" spans="1:50" ht="39.75" customHeight="1" x14ac:dyDescent="0.15">
      <c r="A138" s="174"/>
      <c r="B138" s="171"/>
      <c r="C138" s="165"/>
      <c r="D138" s="171"/>
      <c r="E138" s="165"/>
      <c r="F138" s="166"/>
      <c r="G138" s="89" t="s">
        <v>521</v>
      </c>
      <c r="H138" s="90"/>
      <c r="I138" s="90"/>
      <c r="J138" s="90"/>
      <c r="K138" s="90"/>
      <c r="L138" s="90"/>
      <c r="M138" s="90"/>
      <c r="N138" s="90"/>
      <c r="O138" s="90"/>
      <c r="P138" s="90"/>
      <c r="Q138" s="90"/>
      <c r="R138" s="90"/>
      <c r="S138" s="90"/>
      <c r="T138" s="90"/>
      <c r="U138" s="90"/>
      <c r="V138" s="90"/>
      <c r="W138" s="90"/>
      <c r="X138" s="91"/>
      <c r="Y138" s="186" t="s">
        <v>202</v>
      </c>
      <c r="Z138" s="187"/>
      <c r="AA138" s="188"/>
      <c r="AB138" s="189" t="s">
        <v>289</v>
      </c>
      <c r="AC138" s="190"/>
      <c r="AD138" s="190"/>
      <c r="AE138" s="191">
        <v>56.1</v>
      </c>
      <c r="AF138" s="192"/>
      <c r="AG138" s="192"/>
      <c r="AH138" s="192"/>
      <c r="AI138" s="191">
        <v>48.7</v>
      </c>
      <c r="AJ138" s="192"/>
      <c r="AK138" s="192"/>
      <c r="AL138" s="192"/>
      <c r="AM138" s="191"/>
      <c r="AN138" s="192"/>
      <c r="AO138" s="192"/>
      <c r="AP138" s="192"/>
      <c r="AQ138" s="191" t="s">
        <v>616</v>
      </c>
      <c r="AR138" s="192"/>
      <c r="AS138" s="192"/>
      <c r="AT138" s="192"/>
      <c r="AU138" s="191" t="s">
        <v>616</v>
      </c>
      <c r="AV138" s="192"/>
      <c r="AW138" s="192"/>
      <c r="AX138" s="193"/>
    </row>
    <row r="139" spans="1:50" ht="39.75"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t="s">
        <v>289</v>
      </c>
      <c r="AC139" s="198"/>
      <c r="AD139" s="198"/>
      <c r="AE139" s="191">
        <v>70</v>
      </c>
      <c r="AF139" s="192"/>
      <c r="AG139" s="192"/>
      <c r="AH139" s="192"/>
      <c r="AI139" s="191">
        <v>70</v>
      </c>
      <c r="AJ139" s="192"/>
      <c r="AK139" s="192"/>
      <c r="AL139" s="192"/>
      <c r="AM139" s="191">
        <v>70</v>
      </c>
      <c r="AN139" s="192"/>
      <c r="AO139" s="192"/>
      <c r="AP139" s="192"/>
      <c r="AQ139" s="191" t="s">
        <v>616</v>
      </c>
      <c r="AR139" s="192"/>
      <c r="AS139" s="192"/>
      <c r="AT139" s="192"/>
      <c r="AU139" s="191" t="s">
        <v>616</v>
      </c>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310</v>
      </c>
      <c r="AF140" s="140"/>
      <c r="AG140" s="140"/>
      <c r="AH140" s="140"/>
      <c r="AI140" s="140" t="s">
        <v>308</v>
      </c>
      <c r="AJ140" s="140"/>
      <c r="AK140" s="140"/>
      <c r="AL140" s="140"/>
      <c r="AM140" s="140" t="s">
        <v>337</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310</v>
      </c>
      <c r="AF144" s="140"/>
      <c r="AG144" s="140"/>
      <c r="AH144" s="140"/>
      <c r="AI144" s="140" t="s">
        <v>308</v>
      </c>
      <c r="AJ144" s="140"/>
      <c r="AK144" s="140"/>
      <c r="AL144" s="140"/>
      <c r="AM144" s="140" t="s">
        <v>337</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310</v>
      </c>
      <c r="AF148" s="140"/>
      <c r="AG148" s="140"/>
      <c r="AH148" s="140"/>
      <c r="AI148" s="140" t="s">
        <v>308</v>
      </c>
      <c r="AJ148" s="140"/>
      <c r="AK148" s="140"/>
      <c r="AL148" s="140"/>
      <c r="AM148" s="140" t="s">
        <v>337</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257</v>
      </c>
      <c r="R152" s="115"/>
      <c r="S152" s="115"/>
      <c r="T152" s="115"/>
      <c r="U152" s="115"/>
      <c r="V152" s="115"/>
      <c r="W152" s="115"/>
      <c r="X152" s="115"/>
      <c r="Y152" s="115"/>
      <c r="Z152" s="115"/>
      <c r="AA152" s="115"/>
      <c r="AB152" s="114" t="s">
        <v>258</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257</v>
      </c>
      <c r="R159" s="115"/>
      <c r="S159" s="115"/>
      <c r="T159" s="115"/>
      <c r="U159" s="115"/>
      <c r="V159" s="115"/>
      <c r="W159" s="115"/>
      <c r="X159" s="115"/>
      <c r="Y159" s="115"/>
      <c r="Z159" s="115"/>
      <c r="AA159" s="115"/>
      <c r="AB159" s="114" t="s">
        <v>258</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257</v>
      </c>
      <c r="R166" s="115"/>
      <c r="S166" s="115"/>
      <c r="T166" s="115"/>
      <c r="U166" s="115"/>
      <c r="V166" s="115"/>
      <c r="W166" s="115"/>
      <c r="X166" s="115"/>
      <c r="Y166" s="115"/>
      <c r="Z166" s="115"/>
      <c r="AA166" s="115"/>
      <c r="AB166" s="114" t="s">
        <v>258</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257</v>
      </c>
      <c r="R173" s="115"/>
      <c r="S173" s="115"/>
      <c r="T173" s="115"/>
      <c r="U173" s="115"/>
      <c r="V173" s="115"/>
      <c r="W173" s="115"/>
      <c r="X173" s="115"/>
      <c r="Y173" s="115"/>
      <c r="Z173" s="115"/>
      <c r="AA173" s="115"/>
      <c r="AB173" s="114" t="s">
        <v>258</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257</v>
      </c>
      <c r="R180" s="115"/>
      <c r="S180" s="115"/>
      <c r="T180" s="115"/>
      <c r="U180" s="115"/>
      <c r="V180" s="115"/>
      <c r="W180" s="115"/>
      <c r="X180" s="115"/>
      <c r="Y180" s="115"/>
      <c r="Z180" s="115"/>
      <c r="AA180" s="115"/>
      <c r="AB180" s="114" t="s">
        <v>258</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41.4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8.1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8.4499999999999993"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522</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54"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310</v>
      </c>
      <c r="AF192" s="140"/>
      <c r="AG192" s="140"/>
      <c r="AH192" s="140"/>
      <c r="AI192" s="140" t="s">
        <v>308</v>
      </c>
      <c r="AJ192" s="140"/>
      <c r="AK192" s="140"/>
      <c r="AL192" s="140"/>
      <c r="AM192" s="140" t="s">
        <v>337</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310</v>
      </c>
      <c r="AF196" s="140"/>
      <c r="AG196" s="140"/>
      <c r="AH196" s="140"/>
      <c r="AI196" s="140" t="s">
        <v>308</v>
      </c>
      <c r="AJ196" s="140"/>
      <c r="AK196" s="140"/>
      <c r="AL196" s="140"/>
      <c r="AM196" s="140" t="s">
        <v>337</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310</v>
      </c>
      <c r="AF200" s="140"/>
      <c r="AG200" s="140"/>
      <c r="AH200" s="140"/>
      <c r="AI200" s="140" t="s">
        <v>308</v>
      </c>
      <c r="AJ200" s="140"/>
      <c r="AK200" s="140"/>
      <c r="AL200" s="140"/>
      <c r="AM200" s="140" t="s">
        <v>337</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310</v>
      </c>
      <c r="AF204" s="140"/>
      <c r="AG204" s="140"/>
      <c r="AH204" s="140"/>
      <c r="AI204" s="140" t="s">
        <v>308</v>
      </c>
      <c r="AJ204" s="140"/>
      <c r="AK204" s="140"/>
      <c r="AL204" s="140"/>
      <c r="AM204" s="140" t="s">
        <v>337</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310</v>
      </c>
      <c r="AF208" s="140"/>
      <c r="AG208" s="140"/>
      <c r="AH208" s="140"/>
      <c r="AI208" s="140" t="s">
        <v>308</v>
      </c>
      <c r="AJ208" s="140"/>
      <c r="AK208" s="140"/>
      <c r="AL208" s="140"/>
      <c r="AM208" s="140" t="s">
        <v>337</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257</v>
      </c>
      <c r="R212" s="115"/>
      <c r="S212" s="115"/>
      <c r="T212" s="115"/>
      <c r="U212" s="115"/>
      <c r="V212" s="115"/>
      <c r="W212" s="115"/>
      <c r="X212" s="115"/>
      <c r="Y212" s="115"/>
      <c r="Z212" s="115"/>
      <c r="AA212" s="115"/>
      <c r="AB212" s="114" t="s">
        <v>258</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257</v>
      </c>
      <c r="R219" s="115"/>
      <c r="S219" s="115"/>
      <c r="T219" s="115"/>
      <c r="U219" s="115"/>
      <c r="V219" s="115"/>
      <c r="W219" s="115"/>
      <c r="X219" s="115"/>
      <c r="Y219" s="115"/>
      <c r="Z219" s="115"/>
      <c r="AA219" s="115"/>
      <c r="AB219" s="114" t="s">
        <v>258</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257</v>
      </c>
      <c r="R226" s="115"/>
      <c r="S226" s="115"/>
      <c r="T226" s="115"/>
      <c r="U226" s="115"/>
      <c r="V226" s="115"/>
      <c r="W226" s="115"/>
      <c r="X226" s="115"/>
      <c r="Y226" s="115"/>
      <c r="Z226" s="115"/>
      <c r="AA226" s="115"/>
      <c r="AB226" s="114" t="s">
        <v>258</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257</v>
      </c>
      <c r="R233" s="115"/>
      <c r="S233" s="115"/>
      <c r="T233" s="115"/>
      <c r="U233" s="115"/>
      <c r="V233" s="115"/>
      <c r="W233" s="115"/>
      <c r="X233" s="115"/>
      <c r="Y233" s="115"/>
      <c r="Z233" s="115"/>
      <c r="AA233" s="115"/>
      <c r="AB233" s="114" t="s">
        <v>258</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257</v>
      </c>
      <c r="R240" s="115"/>
      <c r="S240" s="115"/>
      <c r="T240" s="115"/>
      <c r="U240" s="115"/>
      <c r="V240" s="115"/>
      <c r="W240" s="115"/>
      <c r="X240" s="115"/>
      <c r="Y240" s="115"/>
      <c r="Z240" s="115"/>
      <c r="AA240" s="115"/>
      <c r="AB240" s="114" t="s">
        <v>258</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310</v>
      </c>
      <c r="AF252" s="140"/>
      <c r="AG252" s="140"/>
      <c r="AH252" s="140"/>
      <c r="AI252" s="140" t="s">
        <v>308</v>
      </c>
      <c r="AJ252" s="140"/>
      <c r="AK252" s="140"/>
      <c r="AL252" s="140"/>
      <c r="AM252" s="140" t="s">
        <v>337</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310</v>
      </c>
      <c r="AF256" s="140"/>
      <c r="AG256" s="140"/>
      <c r="AH256" s="140"/>
      <c r="AI256" s="140" t="s">
        <v>308</v>
      </c>
      <c r="AJ256" s="140"/>
      <c r="AK256" s="140"/>
      <c r="AL256" s="140"/>
      <c r="AM256" s="140" t="s">
        <v>337</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310</v>
      </c>
      <c r="AF260" s="140"/>
      <c r="AG260" s="140"/>
      <c r="AH260" s="140"/>
      <c r="AI260" s="140" t="s">
        <v>308</v>
      </c>
      <c r="AJ260" s="140"/>
      <c r="AK260" s="140"/>
      <c r="AL260" s="140"/>
      <c r="AM260" s="140" t="s">
        <v>337</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310</v>
      </c>
      <c r="AF264" s="140"/>
      <c r="AG264" s="140"/>
      <c r="AH264" s="140"/>
      <c r="AI264" s="140" t="s">
        <v>308</v>
      </c>
      <c r="AJ264" s="140"/>
      <c r="AK264" s="140"/>
      <c r="AL264" s="140"/>
      <c r="AM264" s="140" t="s">
        <v>337</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310</v>
      </c>
      <c r="AF268" s="140"/>
      <c r="AG268" s="140"/>
      <c r="AH268" s="140"/>
      <c r="AI268" s="140" t="s">
        <v>308</v>
      </c>
      <c r="AJ268" s="140"/>
      <c r="AK268" s="140"/>
      <c r="AL268" s="140"/>
      <c r="AM268" s="140" t="s">
        <v>337</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257</v>
      </c>
      <c r="R272" s="115"/>
      <c r="S272" s="115"/>
      <c r="T272" s="115"/>
      <c r="U272" s="115"/>
      <c r="V272" s="115"/>
      <c r="W272" s="115"/>
      <c r="X272" s="115"/>
      <c r="Y272" s="115"/>
      <c r="Z272" s="115"/>
      <c r="AA272" s="115"/>
      <c r="AB272" s="114" t="s">
        <v>258</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257</v>
      </c>
      <c r="R279" s="115"/>
      <c r="S279" s="115"/>
      <c r="T279" s="115"/>
      <c r="U279" s="115"/>
      <c r="V279" s="115"/>
      <c r="W279" s="115"/>
      <c r="X279" s="115"/>
      <c r="Y279" s="115"/>
      <c r="Z279" s="115"/>
      <c r="AA279" s="115"/>
      <c r="AB279" s="114" t="s">
        <v>258</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257</v>
      </c>
      <c r="R286" s="115"/>
      <c r="S286" s="115"/>
      <c r="T286" s="115"/>
      <c r="U286" s="115"/>
      <c r="V286" s="115"/>
      <c r="W286" s="115"/>
      <c r="X286" s="115"/>
      <c r="Y286" s="115"/>
      <c r="Z286" s="115"/>
      <c r="AA286" s="115"/>
      <c r="AB286" s="114" t="s">
        <v>258</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257</v>
      </c>
      <c r="R293" s="115"/>
      <c r="S293" s="115"/>
      <c r="T293" s="115"/>
      <c r="U293" s="115"/>
      <c r="V293" s="115"/>
      <c r="W293" s="115"/>
      <c r="X293" s="115"/>
      <c r="Y293" s="115"/>
      <c r="Z293" s="115"/>
      <c r="AA293" s="115"/>
      <c r="AB293" s="114" t="s">
        <v>258</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257</v>
      </c>
      <c r="R300" s="115"/>
      <c r="S300" s="115"/>
      <c r="T300" s="115"/>
      <c r="U300" s="115"/>
      <c r="V300" s="115"/>
      <c r="W300" s="115"/>
      <c r="X300" s="115"/>
      <c r="Y300" s="115"/>
      <c r="Z300" s="115"/>
      <c r="AA300" s="115"/>
      <c r="AB300" s="114" t="s">
        <v>258</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310</v>
      </c>
      <c r="AF312" s="140"/>
      <c r="AG312" s="140"/>
      <c r="AH312" s="140"/>
      <c r="AI312" s="140" t="s">
        <v>308</v>
      </c>
      <c r="AJ312" s="140"/>
      <c r="AK312" s="140"/>
      <c r="AL312" s="140"/>
      <c r="AM312" s="140" t="s">
        <v>337</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310</v>
      </c>
      <c r="AF316" s="140"/>
      <c r="AG316" s="140"/>
      <c r="AH316" s="140"/>
      <c r="AI316" s="140" t="s">
        <v>308</v>
      </c>
      <c r="AJ316" s="140"/>
      <c r="AK316" s="140"/>
      <c r="AL316" s="140"/>
      <c r="AM316" s="140" t="s">
        <v>337</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310</v>
      </c>
      <c r="AF320" s="140"/>
      <c r="AG320" s="140"/>
      <c r="AH320" s="140"/>
      <c r="AI320" s="140" t="s">
        <v>308</v>
      </c>
      <c r="AJ320" s="140"/>
      <c r="AK320" s="140"/>
      <c r="AL320" s="140"/>
      <c r="AM320" s="140" t="s">
        <v>337</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310</v>
      </c>
      <c r="AF324" s="140"/>
      <c r="AG324" s="140"/>
      <c r="AH324" s="140"/>
      <c r="AI324" s="140" t="s">
        <v>308</v>
      </c>
      <c r="AJ324" s="140"/>
      <c r="AK324" s="140"/>
      <c r="AL324" s="140"/>
      <c r="AM324" s="140" t="s">
        <v>337</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310</v>
      </c>
      <c r="AF328" s="140"/>
      <c r="AG328" s="140"/>
      <c r="AH328" s="140"/>
      <c r="AI328" s="140" t="s">
        <v>308</v>
      </c>
      <c r="AJ328" s="140"/>
      <c r="AK328" s="140"/>
      <c r="AL328" s="140"/>
      <c r="AM328" s="140" t="s">
        <v>337</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257</v>
      </c>
      <c r="R332" s="115"/>
      <c r="S332" s="115"/>
      <c r="T332" s="115"/>
      <c r="U332" s="115"/>
      <c r="V332" s="115"/>
      <c r="W332" s="115"/>
      <c r="X332" s="115"/>
      <c r="Y332" s="115"/>
      <c r="Z332" s="115"/>
      <c r="AA332" s="115"/>
      <c r="AB332" s="114" t="s">
        <v>258</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257</v>
      </c>
      <c r="R339" s="115"/>
      <c r="S339" s="115"/>
      <c r="T339" s="115"/>
      <c r="U339" s="115"/>
      <c r="V339" s="115"/>
      <c r="W339" s="115"/>
      <c r="X339" s="115"/>
      <c r="Y339" s="115"/>
      <c r="Z339" s="115"/>
      <c r="AA339" s="115"/>
      <c r="AB339" s="114" t="s">
        <v>258</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257</v>
      </c>
      <c r="R346" s="115"/>
      <c r="S346" s="115"/>
      <c r="T346" s="115"/>
      <c r="U346" s="115"/>
      <c r="V346" s="115"/>
      <c r="W346" s="115"/>
      <c r="X346" s="115"/>
      <c r="Y346" s="115"/>
      <c r="Z346" s="115"/>
      <c r="AA346" s="115"/>
      <c r="AB346" s="114" t="s">
        <v>258</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257</v>
      </c>
      <c r="R353" s="115"/>
      <c r="S353" s="115"/>
      <c r="T353" s="115"/>
      <c r="U353" s="115"/>
      <c r="V353" s="115"/>
      <c r="W353" s="115"/>
      <c r="X353" s="115"/>
      <c r="Y353" s="115"/>
      <c r="Z353" s="115"/>
      <c r="AA353" s="115"/>
      <c r="AB353" s="114" t="s">
        <v>258</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257</v>
      </c>
      <c r="R360" s="115"/>
      <c r="S360" s="115"/>
      <c r="T360" s="115"/>
      <c r="U360" s="115"/>
      <c r="V360" s="115"/>
      <c r="W360" s="115"/>
      <c r="X360" s="115"/>
      <c r="Y360" s="115"/>
      <c r="Z360" s="115"/>
      <c r="AA360" s="115"/>
      <c r="AB360" s="114" t="s">
        <v>258</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310</v>
      </c>
      <c r="AF372" s="140"/>
      <c r="AG372" s="140"/>
      <c r="AH372" s="140"/>
      <c r="AI372" s="140" t="s">
        <v>308</v>
      </c>
      <c r="AJ372" s="140"/>
      <c r="AK372" s="140"/>
      <c r="AL372" s="140"/>
      <c r="AM372" s="140" t="s">
        <v>337</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310</v>
      </c>
      <c r="AF376" s="140"/>
      <c r="AG376" s="140"/>
      <c r="AH376" s="140"/>
      <c r="AI376" s="140" t="s">
        <v>308</v>
      </c>
      <c r="AJ376" s="140"/>
      <c r="AK376" s="140"/>
      <c r="AL376" s="140"/>
      <c r="AM376" s="140" t="s">
        <v>337</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310</v>
      </c>
      <c r="AF380" s="140"/>
      <c r="AG380" s="140"/>
      <c r="AH380" s="140"/>
      <c r="AI380" s="140" t="s">
        <v>308</v>
      </c>
      <c r="AJ380" s="140"/>
      <c r="AK380" s="140"/>
      <c r="AL380" s="140"/>
      <c r="AM380" s="140" t="s">
        <v>337</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310</v>
      </c>
      <c r="AF384" s="140"/>
      <c r="AG384" s="140"/>
      <c r="AH384" s="140"/>
      <c r="AI384" s="140" t="s">
        <v>308</v>
      </c>
      <c r="AJ384" s="140"/>
      <c r="AK384" s="140"/>
      <c r="AL384" s="140"/>
      <c r="AM384" s="140" t="s">
        <v>337</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310</v>
      </c>
      <c r="AF388" s="140"/>
      <c r="AG388" s="140"/>
      <c r="AH388" s="140"/>
      <c r="AI388" s="140" t="s">
        <v>308</v>
      </c>
      <c r="AJ388" s="140"/>
      <c r="AK388" s="140"/>
      <c r="AL388" s="140"/>
      <c r="AM388" s="140" t="s">
        <v>337</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257</v>
      </c>
      <c r="R392" s="115"/>
      <c r="S392" s="115"/>
      <c r="T392" s="115"/>
      <c r="U392" s="115"/>
      <c r="V392" s="115"/>
      <c r="W392" s="115"/>
      <c r="X392" s="115"/>
      <c r="Y392" s="115"/>
      <c r="Z392" s="115"/>
      <c r="AA392" s="115"/>
      <c r="AB392" s="114" t="s">
        <v>258</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257</v>
      </c>
      <c r="R399" s="115"/>
      <c r="S399" s="115"/>
      <c r="T399" s="115"/>
      <c r="U399" s="115"/>
      <c r="V399" s="115"/>
      <c r="W399" s="115"/>
      <c r="X399" s="115"/>
      <c r="Y399" s="115"/>
      <c r="Z399" s="115"/>
      <c r="AA399" s="115"/>
      <c r="AB399" s="114" t="s">
        <v>258</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257</v>
      </c>
      <c r="R406" s="115"/>
      <c r="S406" s="115"/>
      <c r="T406" s="115"/>
      <c r="U406" s="115"/>
      <c r="V406" s="115"/>
      <c r="W406" s="115"/>
      <c r="X406" s="115"/>
      <c r="Y406" s="115"/>
      <c r="Z406" s="115"/>
      <c r="AA406" s="115"/>
      <c r="AB406" s="114" t="s">
        <v>258</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257</v>
      </c>
      <c r="R413" s="115"/>
      <c r="S413" s="115"/>
      <c r="T413" s="115"/>
      <c r="U413" s="115"/>
      <c r="V413" s="115"/>
      <c r="W413" s="115"/>
      <c r="X413" s="115"/>
      <c r="Y413" s="115"/>
      <c r="Z413" s="115"/>
      <c r="AA413" s="115"/>
      <c r="AB413" s="114" t="s">
        <v>258</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257</v>
      </c>
      <c r="R420" s="115"/>
      <c r="S420" s="115"/>
      <c r="T420" s="115"/>
      <c r="U420" s="115"/>
      <c r="V420" s="115"/>
      <c r="W420" s="115"/>
      <c r="X420" s="115"/>
      <c r="Y420" s="115"/>
      <c r="Z420" s="115"/>
      <c r="AA420" s="115"/>
      <c r="AB420" s="114" t="s">
        <v>258</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340</v>
      </c>
      <c r="D430" s="917"/>
      <c r="E430" s="159" t="s">
        <v>318</v>
      </c>
      <c r="F430" s="884"/>
      <c r="G430" s="885" t="s">
        <v>207</v>
      </c>
      <c r="H430" s="108"/>
      <c r="I430" s="108"/>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331</v>
      </c>
      <c r="AJ431" s="325"/>
      <c r="AK431" s="325"/>
      <c r="AL431" s="144"/>
      <c r="AM431" s="325" t="s">
        <v>344</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331</v>
      </c>
      <c r="AJ436" s="325"/>
      <c r="AK436" s="325"/>
      <c r="AL436" s="144"/>
      <c r="AM436" s="325" t="s">
        <v>344</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331</v>
      </c>
      <c r="AJ441" s="325"/>
      <c r="AK441" s="325"/>
      <c r="AL441" s="144"/>
      <c r="AM441" s="325" t="s">
        <v>344</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331</v>
      </c>
      <c r="AJ446" s="325"/>
      <c r="AK446" s="325"/>
      <c r="AL446" s="144"/>
      <c r="AM446" s="325" t="s">
        <v>344</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331</v>
      </c>
      <c r="AJ451" s="325"/>
      <c r="AK451" s="325"/>
      <c r="AL451" s="144"/>
      <c r="AM451" s="325" t="s">
        <v>344</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331</v>
      </c>
      <c r="AJ456" s="325"/>
      <c r="AK456" s="325"/>
      <c r="AL456" s="144"/>
      <c r="AM456" s="325" t="s">
        <v>344</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331</v>
      </c>
      <c r="AJ461" s="325"/>
      <c r="AK461" s="325"/>
      <c r="AL461" s="144"/>
      <c r="AM461" s="325" t="s">
        <v>344</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331</v>
      </c>
      <c r="AJ466" s="325"/>
      <c r="AK466" s="325"/>
      <c r="AL466" s="144"/>
      <c r="AM466" s="325" t="s">
        <v>344</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331</v>
      </c>
      <c r="AJ471" s="325"/>
      <c r="AK471" s="325"/>
      <c r="AL471" s="144"/>
      <c r="AM471" s="325" t="s">
        <v>344</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331</v>
      </c>
      <c r="AJ476" s="325"/>
      <c r="AK476" s="325"/>
      <c r="AL476" s="144"/>
      <c r="AM476" s="325" t="s">
        <v>344</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327</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322</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331</v>
      </c>
      <c r="AJ485" s="325"/>
      <c r="AK485" s="325"/>
      <c r="AL485" s="144"/>
      <c r="AM485" s="325" t="s">
        <v>344</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331</v>
      </c>
      <c r="AJ490" s="325"/>
      <c r="AK490" s="325"/>
      <c r="AL490" s="144"/>
      <c r="AM490" s="325" t="s">
        <v>344</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331</v>
      </c>
      <c r="AJ495" s="325"/>
      <c r="AK495" s="325"/>
      <c r="AL495" s="144"/>
      <c r="AM495" s="325" t="s">
        <v>344</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331</v>
      </c>
      <c r="AJ500" s="325"/>
      <c r="AK500" s="325"/>
      <c r="AL500" s="144"/>
      <c r="AM500" s="325" t="s">
        <v>344</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331</v>
      </c>
      <c r="AJ505" s="325"/>
      <c r="AK505" s="325"/>
      <c r="AL505" s="144"/>
      <c r="AM505" s="325" t="s">
        <v>344</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331</v>
      </c>
      <c r="AJ510" s="325"/>
      <c r="AK510" s="325"/>
      <c r="AL510" s="144"/>
      <c r="AM510" s="325" t="s">
        <v>344</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331</v>
      </c>
      <c r="AJ515" s="325"/>
      <c r="AK515" s="325"/>
      <c r="AL515" s="144"/>
      <c r="AM515" s="325" t="s">
        <v>344</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331</v>
      </c>
      <c r="AJ520" s="325"/>
      <c r="AK520" s="325"/>
      <c r="AL520" s="144"/>
      <c r="AM520" s="325" t="s">
        <v>344</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331</v>
      </c>
      <c r="AJ525" s="325"/>
      <c r="AK525" s="325"/>
      <c r="AL525" s="144"/>
      <c r="AM525" s="325" t="s">
        <v>344</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331</v>
      </c>
      <c r="AJ530" s="325"/>
      <c r="AK530" s="325"/>
      <c r="AL530" s="144"/>
      <c r="AM530" s="325" t="s">
        <v>344</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328</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323</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331</v>
      </c>
      <c r="AJ539" s="325"/>
      <c r="AK539" s="325"/>
      <c r="AL539" s="144"/>
      <c r="AM539" s="325" t="s">
        <v>344</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331</v>
      </c>
      <c r="AJ544" s="325"/>
      <c r="AK544" s="325"/>
      <c r="AL544" s="144"/>
      <c r="AM544" s="325" t="s">
        <v>344</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331</v>
      </c>
      <c r="AJ549" s="325"/>
      <c r="AK549" s="325"/>
      <c r="AL549" s="144"/>
      <c r="AM549" s="325" t="s">
        <v>344</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331</v>
      </c>
      <c r="AJ554" s="325"/>
      <c r="AK554" s="325"/>
      <c r="AL554" s="144"/>
      <c r="AM554" s="325" t="s">
        <v>344</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331</v>
      </c>
      <c r="AJ559" s="325"/>
      <c r="AK559" s="325"/>
      <c r="AL559" s="144"/>
      <c r="AM559" s="325" t="s">
        <v>344</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331</v>
      </c>
      <c r="AJ564" s="325"/>
      <c r="AK564" s="325"/>
      <c r="AL564" s="144"/>
      <c r="AM564" s="325" t="s">
        <v>344</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331</v>
      </c>
      <c r="AJ569" s="325"/>
      <c r="AK569" s="325"/>
      <c r="AL569" s="144"/>
      <c r="AM569" s="325" t="s">
        <v>344</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331</v>
      </c>
      <c r="AJ574" s="325"/>
      <c r="AK574" s="325"/>
      <c r="AL574" s="144"/>
      <c r="AM574" s="325" t="s">
        <v>344</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331</v>
      </c>
      <c r="AJ579" s="325"/>
      <c r="AK579" s="325"/>
      <c r="AL579" s="144"/>
      <c r="AM579" s="325" t="s">
        <v>344</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331</v>
      </c>
      <c r="AJ584" s="325"/>
      <c r="AK584" s="325"/>
      <c r="AL584" s="144"/>
      <c r="AM584" s="325" t="s">
        <v>344</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328</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322</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331</v>
      </c>
      <c r="AJ593" s="325"/>
      <c r="AK593" s="325"/>
      <c r="AL593" s="144"/>
      <c r="AM593" s="325" t="s">
        <v>344</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331</v>
      </c>
      <c r="AJ598" s="325"/>
      <c r="AK598" s="325"/>
      <c r="AL598" s="144"/>
      <c r="AM598" s="325" t="s">
        <v>344</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331</v>
      </c>
      <c r="AJ603" s="325"/>
      <c r="AK603" s="325"/>
      <c r="AL603" s="144"/>
      <c r="AM603" s="325" t="s">
        <v>344</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331</v>
      </c>
      <c r="AJ608" s="325"/>
      <c r="AK608" s="325"/>
      <c r="AL608" s="144"/>
      <c r="AM608" s="325" t="s">
        <v>344</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331</v>
      </c>
      <c r="AJ613" s="325"/>
      <c r="AK613" s="325"/>
      <c r="AL613" s="144"/>
      <c r="AM613" s="325" t="s">
        <v>344</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331</v>
      </c>
      <c r="AJ618" s="325"/>
      <c r="AK618" s="325"/>
      <c r="AL618" s="144"/>
      <c r="AM618" s="325" t="s">
        <v>344</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331</v>
      </c>
      <c r="AJ623" s="325"/>
      <c r="AK623" s="325"/>
      <c r="AL623" s="144"/>
      <c r="AM623" s="325" t="s">
        <v>344</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331</v>
      </c>
      <c r="AJ628" s="325"/>
      <c r="AK628" s="325"/>
      <c r="AL628" s="144"/>
      <c r="AM628" s="325" t="s">
        <v>344</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331</v>
      </c>
      <c r="AJ633" s="325"/>
      <c r="AK633" s="325"/>
      <c r="AL633" s="144"/>
      <c r="AM633" s="325" t="s">
        <v>344</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331</v>
      </c>
      <c r="AJ638" s="325"/>
      <c r="AK638" s="325"/>
      <c r="AL638" s="144"/>
      <c r="AM638" s="325" t="s">
        <v>344</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328</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323</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331</v>
      </c>
      <c r="AJ647" s="325"/>
      <c r="AK647" s="325"/>
      <c r="AL647" s="144"/>
      <c r="AM647" s="325" t="s">
        <v>344</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331</v>
      </c>
      <c r="AJ652" s="325"/>
      <c r="AK652" s="325"/>
      <c r="AL652" s="144"/>
      <c r="AM652" s="325" t="s">
        <v>344</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331</v>
      </c>
      <c r="AJ657" s="325"/>
      <c r="AK657" s="325"/>
      <c r="AL657" s="144"/>
      <c r="AM657" s="325" t="s">
        <v>344</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331</v>
      </c>
      <c r="AJ662" s="325"/>
      <c r="AK662" s="325"/>
      <c r="AL662" s="144"/>
      <c r="AM662" s="325" t="s">
        <v>344</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331</v>
      </c>
      <c r="AJ667" s="325"/>
      <c r="AK667" s="325"/>
      <c r="AL667" s="144"/>
      <c r="AM667" s="325" t="s">
        <v>344</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331</v>
      </c>
      <c r="AJ672" s="325"/>
      <c r="AK672" s="325"/>
      <c r="AL672" s="144"/>
      <c r="AM672" s="325" t="s">
        <v>344</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331</v>
      </c>
      <c r="AJ677" s="325"/>
      <c r="AK677" s="325"/>
      <c r="AL677" s="144"/>
      <c r="AM677" s="325" t="s">
        <v>344</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331</v>
      </c>
      <c r="AJ682" s="325"/>
      <c r="AK682" s="325"/>
      <c r="AL682" s="144"/>
      <c r="AM682" s="325" t="s">
        <v>344</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331</v>
      </c>
      <c r="AJ687" s="325"/>
      <c r="AK687" s="325"/>
      <c r="AL687" s="144"/>
      <c r="AM687" s="325" t="s">
        <v>344</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331</v>
      </c>
      <c r="AJ692" s="325"/>
      <c r="AK692" s="325"/>
      <c r="AL692" s="144"/>
      <c r="AM692" s="325" t="s">
        <v>344</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328</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79.900000000000006"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480</v>
      </c>
      <c r="AE702" s="332"/>
      <c r="AF702" s="332"/>
      <c r="AG702" s="371" t="s">
        <v>525</v>
      </c>
      <c r="AH702" s="372"/>
      <c r="AI702" s="372"/>
      <c r="AJ702" s="372"/>
      <c r="AK702" s="372"/>
      <c r="AL702" s="372"/>
      <c r="AM702" s="372"/>
      <c r="AN702" s="372"/>
      <c r="AO702" s="372"/>
      <c r="AP702" s="372"/>
      <c r="AQ702" s="372"/>
      <c r="AR702" s="372"/>
      <c r="AS702" s="372"/>
      <c r="AT702" s="372"/>
      <c r="AU702" s="372"/>
      <c r="AV702" s="372"/>
      <c r="AW702" s="372"/>
      <c r="AX702" s="373"/>
    </row>
    <row r="703" spans="1:50" ht="53.1"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480</v>
      </c>
      <c r="AE703" s="313"/>
      <c r="AF703" s="313"/>
      <c r="AG703" s="86" t="s">
        <v>526</v>
      </c>
      <c r="AH703" s="87"/>
      <c r="AI703" s="87"/>
      <c r="AJ703" s="87"/>
      <c r="AK703" s="87"/>
      <c r="AL703" s="87"/>
      <c r="AM703" s="87"/>
      <c r="AN703" s="87"/>
      <c r="AO703" s="87"/>
      <c r="AP703" s="87"/>
      <c r="AQ703" s="87"/>
      <c r="AR703" s="87"/>
      <c r="AS703" s="87"/>
      <c r="AT703" s="87"/>
      <c r="AU703" s="87"/>
      <c r="AV703" s="87"/>
      <c r="AW703" s="87"/>
      <c r="AX703" s="88"/>
    </row>
    <row r="704" spans="1:50" ht="53.1"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480</v>
      </c>
      <c r="AE704" s="769"/>
      <c r="AF704" s="769"/>
      <c r="AG704" s="152" t="s">
        <v>526</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480</v>
      </c>
      <c r="AE705" s="701"/>
      <c r="AF705" s="701"/>
      <c r="AG705" s="110" t="s">
        <v>539</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299</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536</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46.9"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523</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53.1"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480</v>
      </c>
      <c r="AE708" s="591"/>
      <c r="AF708" s="591"/>
      <c r="AG708" s="728" t="s">
        <v>527</v>
      </c>
      <c r="AH708" s="729"/>
      <c r="AI708" s="729"/>
      <c r="AJ708" s="729"/>
      <c r="AK708" s="729"/>
      <c r="AL708" s="729"/>
      <c r="AM708" s="729"/>
      <c r="AN708" s="729"/>
      <c r="AO708" s="729"/>
      <c r="AP708" s="729"/>
      <c r="AQ708" s="729"/>
      <c r="AR708" s="729"/>
      <c r="AS708" s="729"/>
      <c r="AT708" s="729"/>
      <c r="AU708" s="729"/>
      <c r="AV708" s="729"/>
      <c r="AW708" s="729"/>
      <c r="AX708" s="730"/>
    </row>
    <row r="709" spans="1:50" ht="87.6"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480</v>
      </c>
      <c r="AE709" s="313"/>
      <c r="AF709" s="313"/>
      <c r="AG709" s="86" t="s">
        <v>528</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524</v>
      </c>
      <c r="AE710" s="313"/>
      <c r="AF710" s="313"/>
      <c r="AG710" s="86" t="s">
        <v>636</v>
      </c>
      <c r="AH710" s="87"/>
      <c r="AI710" s="87"/>
      <c r="AJ710" s="87"/>
      <c r="AK710" s="87"/>
      <c r="AL710" s="87"/>
      <c r="AM710" s="87"/>
      <c r="AN710" s="87"/>
      <c r="AO710" s="87"/>
      <c r="AP710" s="87"/>
      <c r="AQ710" s="87"/>
      <c r="AR710" s="87"/>
      <c r="AS710" s="87"/>
      <c r="AT710" s="87"/>
      <c r="AU710" s="87"/>
      <c r="AV710" s="87"/>
      <c r="AW710" s="87"/>
      <c r="AX710" s="88"/>
    </row>
    <row r="711" spans="1:50" ht="84.6"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480</v>
      </c>
      <c r="AE711" s="313"/>
      <c r="AF711" s="313"/>
      <c r="AG711" s="86" t="s">
        <v>538</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268</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524</v>
      </c>
      <c r="AE712" s="769"/>
      <c r="AF712" s="769"/>
      <c r="AG712" s="796" t="s">
        <v>636</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4" t="s">
        <v>269</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12" t="s">
        <v>524</v>
      </c>
      <c r="AE713" s="313"/>
      <c r="AF713" s="649"/>
      <c r="AG713" s="86" t="s">
        <v>636</v>
      </c>
      <c r="AH713" s="87"/>
      <c r="AI713" s="87"/>
      <c r="AJ713" s="87"/>
      <c r="AK713" s="87"/>
      <c r="AL713" s="87"/>
      <c r="AM713" s="87"/>
      <c r="AN713" s="87"/>
      <c r="AO713" s="87"/>
      <c r="AP713" s="87"/>
      <c r="AQ713" s="87"/>
      <c r="AR713" s="87"/>
      <c r="AS713" s="87"/>
      <c r="AT713" s="87"/>
      <c r="AU713" s="87"/>
      <c r="AV713" s="87"/>
      <c r="AW713" s="87"/>
      <c r="AX713" s="88"/>
    </row>
    <row r="714" spans="1:50" ht="53.1" customHeight="1" x14ac:dyDescent="0.15">
      <c r="A714" s="631"/>
      <c r="B714" s="632"/>
      <c r="C714" s="633" t="s">
        <v>246</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480</v>
      </c>
      <c r="AE714" s="794"/>
      <c r="AF714" s="795"/>
      <c r="AG714" s="722" t="s">
        <v>529</v>
      </c>
      <c r="AH714" s="723"/>
      <c r="AI714" s="723"/>
      <c r="AJ714" s="723"/>
      <c r="AK714" s="723"/>
      <c r="AL714" s="723"/>
      <c r="AM714" s="723"/>
      <c r="AN714" s="723"/>
      <c r="AO714" s="723"/>
      <c r="AP714" s="723"/>
      <c r="AQ714" s="723"/>
      <c r="AR714" s="723"/>
      <c r="AS714" s="723"/>
      <c r="AT714" s="723"/>
      <c r="AU714" s="723"/>
      <c r="AV714" s="723"/>
      <c r="AW714" s="723"/>
      <c r="AX714" s="724"/>
    </row>
    <row r="715" spans="1:50" ht="108.6" customHeight="1" x14ac:dyDescent="0.15">
      <c r="A715" s="626" t="s">
        <v>39</v>
      </c>
      <c r="B715" s="770"/>
      <c r="C715" s="771" t="s">
        <v>247</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480</v>
      </c>
      <c r="AE715" s="591"/>
      <c r="AF715" s="642"/>
      <c r="AG715" s="728" t="s">
        <v>623</v>
      </c>
      <c r="AH715" s="729"/>
      <c r="AI715" s="729"/>
      <c r="AJ715" s="729"/>
      <c r="AK715" s="729"/>
      <c r="AL715" s="729"/>
      <c r="AM715" s="729"/>
      <c r="AN715" s="729"/>
      <c r="AO715" s="729"/>
      <c r="AP715" s="729"/>
      <c r="AQ715" s="729"/>
      <c r="AR715" s="729"/>
      <c r="AS715" s="729"/>
      <c r="AT715" s="729"/>
      <c r="AU715" s="729"/>
      <c r="AV715" s="729"/>
      <c r="AW715" s="729"/>
      <c r="AX715" s="730"/>
    </row>
    <row r="716" spans="1:50" ht="39.950000000000003"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524</v>
      </c>
      <c r="AE716" s="613"/>
      <c r="AF716" s="613"/>
      <c r="AG716" s="86" t="s">
        <v>326</v>
      </c>
      <c r="AH716" s="87"/>
      <c r="AI716" s="87"/>
      <c r="AJ716" s="87"/>
      <c r="AK716" s="87"/>
      <c r="AL716" s="87"/>
      <c r="AM716" s="87"/>
      <c r="AN716" s="87"/>
      <c r="AO716" s="87"/>
      <c r="AP716" s="87"/>
      <c r="AQ716" s="87"/>
      <c r="AR716" s="87"/>
      <c r="AS716" s="87"/>
      <c r="AT716" s="87"/>
      <c r="AU716" s="87"/>
      <c r="AV716" s="87"/>
      <c r="AW716" s="87"/>
      <c r="AX716" s="88"/>
    </row>
    <row r="717" spans="1:50" ht="39.950000000000003"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480</v>
      </c>
      <c r="AE717" s="313"/>
      <c r="AF717" s="313"/>
      <c r="AG717" s="86" t="s">
        <v>537</v>
      </c>
      <c r="AH717" s="87"/>
      <c r="AI717" s="87"/>
      <c r="AJ717" s="87"/>
      <c r="AK717" s="87"/>
      <c r="AL717" s="87"/>
      <c r="AM717" s="87"/>
      <c r="AN717" s="87"/>
      <c r="AO717" s="87"/>
      <c r="AP717" s="87"/>
      <c r="AQ717" s="87"/>
      <c r="AR717" s="87"/>
      <c r="AS717" s="87"/>
      <c r="AT717" s="87"/>
      <c r="AU717" s="87"/>
      <c r="AV717" s="87"/>
      <c r="AW717" s="87"/>
      <c r="AX717" s="88"/>
    </row>
    <row r="718" spans="1:50" ht="53.1"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480</v>
      </c>
      <c r="AE718" s="313"/>
      <c r="AF718" s="313"/>
      <c r="AG718" s="112" t="s">
        <v>530</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524</v>
      </c>
      <c r="AE719" s="591"/>
      <c r="AF719" s="591"/>
      <c r="AG719" s="110" t="s">
        <v>636</v>
      </c>
      <c r="AH719" s="90"/>
      <c r="AI719" s="90"/>
      <c r="AJ719" s="90"/>
      <c r="AK719" s="90"/>
      <c r="AL719" s="90"/>
      <c r="AM719" s="90"/>
      <c r="AN719" s="90"/>
      <c r="AO719" s="90"/>
      <c r="AP719" s="90"/>
      <c r="AQ719" s="90"/>
      <c r="AR719" s="90"/>
      <c r="AS719" s="90"/>
      <c r="AT719" s="90"/>
      <c r="AU719" s="90"/>
      <c r="AV719" s="90"/>
      <c r="AW719" s="90"/>
      <c r="AX719" s="111"/>
    </row>
    <row r="720" spans="1:50" ht="19.899999999999999" customHeight="1" x14ac:dyDescent="0.15">
      <c r="A720" s="764"/>
      <c r="B720" s="765"/>
      <c r="C720" s="286" t="s">
        <v>261</v>
      </c>
      <c r="D720" s="284"/>
      <c r="E720" s="284"/>
      <c r="F720" s="287"/>
      <c r="G720" s="283" t="s">
        <v>262</v>
      </c>
      <c r="H720" s="284"/>
      <c r="I720" s="284"/>
      <c r="J720" s="284"/>
      <c r="K720" s="284"/>
      <c r="L720" s="284"/>
      <c r="M720" s="284"/>
      <c r="N720" s="283" t="s">
        <v>265</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4"/>
      <c r="B722" s="765"/>
      <c r="C722" s="280"/>
      <c r="D722" s="281"/>
      <c r="E722" s="281"/>
      <c r="F722" s="282"/>
      <c r="G722" s="271"/>
      <c r="H722" s="272"/>
      <c r="I722" s="68" t="str">
        <f t="shared" ref="I722:I725" si="10">IF(OR(G722="　", G722=""), "", "-")</f>
        <v/>
      </c>
      <c r="J722" s="275"/>
      <c r="K722" s="275"/>
      <c r="L722" s="68" t="str">
        <f t="shared" ref="L722:L725" si="11">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4"/>
      <c r="B723" s="765"/>
      <c r="C723" s="280"/>
      <c r="D723" s="281"/>
      <c r="E723" s="281"/>
      <c r="F723" s="282"/>
      <c r="G723" s="271"/>
      <c r="H723" s="272"/>
      <c r="I723" s="68" t="str">
        <f t="shared" si="10"/>
        <v/>
      </c>
      <c r="J723" s="275"/>
      <c r="K723" s="275"/>
      <c r="L723" s="68" t="str">
        <f t="shared" si="11"/>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4"/>
      <c r="B724" s="765"/>
      <c r="C724" s="280"/>
      <c r="D724" s="281"/>
      <c r="E724" s="281"/>
      <c r="F724" s="282"/>
      <c r="G724" s="271"/>
      <c r="H724" s="272"/>
      <c r="I724" s="68" t="str">
        <f t="shared" si="10"/>
        <v/>
      </c>
      <c r="J724" s="275"/>
      <c r="K724" s="275"/>
      <c r="L724" s="68" t="str">
        <f t="shared" si="11"/>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10"/>
        <v/>
      </c>
      <c r="J725" s="276"/>
      <c r="K725" s="276"/>
      <c r="L725" s="70" t="str">
        <f t="shared" si="11"/>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531</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627</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t="s">
        <v>632</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137</v>
      </c>
      <c r="B731" s="786"/>
      <c r="C731" s="786"/>
      <c r="D731" s="786"/>
      <c r="E731" s="787"/>
      <c r="F731" s="715" t="s">
        <v>633</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137</v>
      </c>
      <c r="B733" s="660"/>
      <c r="C733" s="660"/>
      <c r="D733" s="660"/>
      <c r="E733" s="661"/>
      <c r="F733" s="623" t="s">
        <v>635</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t="s">
        <v>636</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274</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1" t="s">
        <v>321</v>
      </c>
      <c r="B737" s="195"/>
      <c r="C737" s="195"/>
      <c r="D737" s="196"/>
      <c r="E737" s="972" t="s">
        <v>485</v>
      </c>
      <c r="F737" s="972"/>
      <c r="G737" s="972"/>
      <c r="H737" s="972"/>
      <c r="I737" s="972"/>
      <c r="J737" s="972"/>
      <c r="K737" s="972"/>
      <c r="L737" s="972"/>
      <c r="M737" s="972"/>
      <c r="N737" s="351" t="s">
        <v>316</v>
      </c>
      <c r="O737" s="351"/>
      <c r="P737" s="351"/>
      <c r="Q737" s="351"/>
      <c r="R737" s="972" t="s">
        <v>486</v>
      </c>
      <c r="S737" s="972"/>
      <c r="T737" s="972"/>
      <c r="U737" s="972"/>
      <c r="V737" s="972"/>
      <c r="W737" s="972"/>
      <c r="X737" s="972"/>
      <c r="Y737" s="972"/>
      <c r="Z737" s="972"/>
      <c r="AA737" s="351" t="s">
        <v>315</v>
      </c>
      <c r="AB737" s="351"/>
      <c r="AC737" s="351"/>
      <c r="AD737" s="351"/>
      <c r="AE737" s="972" t="s">
        <v>487</v>
      </c>
      <c r="AF737" s="972"/>
      <c r="AG737" s="972"/>
      <c r="AH737" s="972"/>
      <c r="AI737" s="972"/>
      <c r="AJ737" s="972"/>
      <c r="AK737" s="972"/>
      <c r="AL737" s="972"/>
      <c r="AM737" s="972"/>
      <c r="AN737" s="351" t="s">
        <v>314</v>
      </c>
      <c r="AO737" s="351"/>
      <c r="AP737" s="351"/>
      <c r="AQ737" s="351"/>
      <c r="AR737" s="978" t="s">
        <v>488</v>
      </c>
      <c r="AS737" s="979"/>
      <c r="AT737" s="979"/>
      <c r="AU737" s="979"/>
      <c r="AV737" s="979"/>
      <c r="AW737" s="979"/>
      <c r="AX737" s="980"/>
      <c r="AY737" s="74"/>
      <c r="AZ737" s="74"/>
    </row>
    <row r="738" spans="1:52" ht="24.75" customHeight="1" x14ac:dyDescent="0.15">
      <c r="A738" s="971" t="s">
        <v>313</v>
      </c>
      <c r="B738" s="195"/>
      <c r="C738" s="195"/>
      <c r="D738" s="196"/>
      <c r="E738" s="972" t="s">
        <v>489</v>
      </c>
      <c r="F738" s="972"/>
      <c r="G738" s="972"/>
      <c r="H738" s="972"/>
      <c r="I738" s="972"/>
      <c r="J738" s="972"/>
      <c r="K738" s="972"/>
      <c r="L738" s="972"/>
      <c r="M738" s="972"/>
      <c r="N738" s="351" t="s">
        <v>312</v>
      </c>
      <c r="O738" s="351"/>
      <c r="P738" s="351"/>
      <c r="Q738" s="351"/>
      <c r="R738" s="972" t="s">
        <v>490</v>
      </c>
      <c r="S738" s="972"/>
      <c r="T738" s="972"/>
      <c r="U738" s="972"/>
      <c r="V738" s="972"/>
      <c r="W738" s="972"/>
      <c r="X738" s="972"/>
      <c r="Y738" s="972"/>
      <c r="Z738" s="972"/>
      <c r="AA738" s="351" t="s">
        <v>311</v>
      </c>
      <c r="AB738" s="351"/>
      <c r="AC738" s="351"/>
      <c r="AD738" s="351"/>
      <c r="AE738" s="972" t="s">
        <v>491</v>
      </c>
      <c r="AF738" s="972"/>
      <c r="AG738" s="972"/>
      <c r="AH738" s="972"/>
      <c r="AI738" s="972"/>
      <c r="AJ738" s="972"/>
      <c r="AK738" s="972"/>
      <c r="AL738" s="972"/>
      <c r="AM738" s="972"/>
      <c r="AN738" s="351" t="s">
        <v>310</v>
      </c>
      <c r="AO738" s="351"/>
      <c r="AP738" s="351"/>
      <c r="AQ738" s="351"/>
      <c r="AR738" s="978" t="s">
        <v>492</v>
      </c>
      <c r="AS738" s="979"/>
      <c r="AT738" s="979"/>
      <c r="AU738" s="979"/>
      <c r="AV738" s="979"/>
      <c r="AW738" s="979"/>
      <c r="AX738" s="980"/>
    </row>
    <row r="739" spans="1:52" ht="24.75" customHeight="1" x14ac:dyDescent="0.15">
      <c r="A739" s="971" t="s">
        <v>309</v>
      </c>
      <c r="B739" s="195"/>
      <c r="C739" s="195"/>
      <c r="D739" s="196"/>
      <c r="E739" s="972" t="s">
        <v>493</v>
      </c>
      <c r="F739" s="972"/>
      <c r="G739" s="972"/>
      <c r="H739" s="972"/>
      <c r="I739" s="972"/>
      <c r="J739" s="972"/>
      <c r="K739" s="972"/>
      <c r="L739" s="972"/>
      <c r="M739" s="972"/>
      <c r="N739" s="973"/>
      <c r="O739" s="973"/>
      <c r="P739" s="973"/>
      <c r="Q739" s="973"/>
      <c r="R739" s="974"/>
      <c r="S739" s="974"/>
      <c r="T739" s="974"/>
      <c r="U739" s="974"/>
      <c r="V739" s="974"/>
      <c r="W739" s="974"/>
      <c r="X739" s="974"/>
      <c r="Y739" s="974"/>
      <c r="Z739" s="974"/>
      <c r="AA739" s="973"/>
      <c r="AB739" s="973"/>
      <c r="AC739" s="973"/>
      <c r="AD739" s="973"/>
      <c r="AE739" s="974"/>
      <c r="AF739" s="974"/>
      <c r="AG739" s="974"/>
      <c r="AH739" s="974"/>
      <c r="AI739" s="974"/>
      <c r="AJ739" s="974"/>
      <c r="AK739" s="974"/>
      <c r="AL739" s="974"/>
      <c r="AM739" s="974"/>
      <c r="AN739" s="973"/>
      <c r="AO739" s="973"/>
      <c r="AP739" s="973"/>
      <c r="AQ739" s="973"/>
      <c r="AR739" s="975"/>
      <c r="AS739" s="976"/>
      <c r="AT739" s="976"/>
      <c r="AU739" s="976"/>
      <c r="AV739" s="976"/>
      <c r="AW739" s="976"/>
      <c r="AX739" s="977"/>
    </row>
    <row r="740" spans="1:52" ht="24.75" customHeight="1" thickBot="1" x14ac:dyDescent="0.2">
      <c r="A740" s="953" t="s">
        <v>333</v>
      </c>
      <c r="B740" s="954"/>
      <c r="C740" s="954"/>
      <c r="D740" s="955"/>
      <c r="E740" s="956" t="s">
        <v>477</v>
      </c>
      <c r="F740" s="957"/>
      <c r="G740" s="957"/>
      <c r="H740" s="78" t="str">
        <f>IF(E740="", "", "(")</f>
        <v>(</v>
      </c>
      <c r="I740" s="957"/>
      <c r="J740" s="957"/>
      <c r="K740" s="78" t="str">
        <f>IF(OR(I740="　", I740=""), "", "-")</f>
        <v/>
      </c>
      <c r="L740" s="958">
        <v>27</v>
      </c>
      <c r="M740" s="958"/>
      <c r="N740" s="79" t="str">
        <f>IF(O740="", "", "-")</f>
        <v/>
      </c>
      <c r="O740" s="80"/>
      <c r="P740" s="79" t="str">
        <f>IF(E740="", "", ")")</f>
        <v>)</v>
      </c>
      <c r="Q740" s="956"/>
      <c r="R740" s="957"/>
      <c r="S740" s="957"/>
      <c r="T740" s="78" t="str">
        <f>IF(Q740="", "", "(")</f>
        <v/>
      </c>
      <c r="U740" s="957"/>
      <c r="V740" s="957"/>
      <c r="W740" s="78" t="str">
        <f>IF(OR(U740="　", U740=""), "", "-")</f>
        <v/>
      </c>
      <c r="X740" s="958"/>
      <c r="Y740" s="958"/>
      <c r="Z740" s="79" t="str">
        <f>IF(AA740="", "", "-")</f>
        <v/>
      </c>
      <c r="AA740" s="80"/>
      <c r="AB740" s="79" t="str">
        <f>IF(Q740="", "", ")")</f>
        <v/>
      </c>
      <c r="AC740" s="956"/>
      <c r="AD740" s="957"/>
      <c r="AE740" s="957"/>
      <c r="AF740" s="78" t="str">
        <f>IF(AC740="", "", "(")</f>
        <v/>
      </c>
      <c r="AG740" s="957"/>
      <c r="AH740" s="957"/>
      <c r="AI740" s="78" t="str">
        <f>IF(OR(AG740="　", AG740=""), "", "-")</f>
        <v/>
      </c>
      <c r="AJ740" s="958"/>
      <c r="AK740" s="958"/>
      <c r="AL740" s="79" t="str">
        <f>IF(AM740="", "", "-")</f>
        <v/>
      </c>
      <c r="AM740" s="80"/>
      <c r="AN740" s="79" t="str">
        <f>IF(AC740="", "", ")")</f>
        <v/>
      </c>
      <c r="AO740" s="981"/>
      <c r="AP740" s="982"/>
      <c r="AQ740" s="982"/>
      <c r="AR740" s="982"/>
      <c r="AS740" s="982"/>
      <c r="AT740" s="982"/>
      <c r="AU740" s="982"/>
      <c r="AV740" s="982"/>
      <c r="AW740" s="982"/>
      <c r="AX740" s="983"/>
    </row>
    <row r="741" spans="1:52" ht="28.35" customHeight="1" x14ac:dyDescent="0.15">
      <c r="A741" s="600" t="s">
        <v>302</v>
      </c>
      <c r="B741" s="601"/>
      <c r="C741" s="601"/>
      <c r="D741" s="601"/>
      <c r="E741" s="601"/>
      <c r="F741" s="602"/>
      <c r="G741" s="75" t="s">
        <v>334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19.5"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14.25"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304</v>
      </c>
      <c r="B780" s="615"/>
      <c r="C780" s="615"/>
      <c r="D780" s="615"/>
      <c r="E780" s="615"/>
      <c r="F780" s="616"/>
      <c r="G780" s="581" t="s">
        <v>611</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608</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46.5" customHeight="1" x14ac:dyDescent="0.15">
      <c r="A782" s="617"/>
      <c r="B782" s="618"/>
      <c r="C782" s="618"/>
      <c r="D782" s="618"/>
      <c r="E782" s="618"/>
      <c r="F782" s="619"/>
      <c r="G782" s="656" t="s">
        <v>593</v>
      </c>
      <c r="H782" s="657"/>
      <c r="I782" s="657"/>
      <c r="J782" s="657"/>
      <c r="K782" s="658"/>
      <c r="L782" s="650" t="s">
        <v>595</v>
      </c>
      <c r="M782" s="651"/>
      <c r="N782" s="651"/>
      <c r="O782" s="651"/>
      <c r="P782" s="651"/>
      <c r="Q782" s="651"/>
      <c r="R782" s="651"/>
      <c r="S782" s="651"/>
      <c r="T782" s="651"/>
      <c r="U782" s="651"/>
      <c r="V782" s="651"/>
      <c r="W782" s="651"/>
      <c r="X782" s="652"/>
      <c r="Y782" s="374">
        <v>12.1</v>
      </c>
      <c r="Z782" s="375"/>
      <c r="AA782" s="375"/>
      <c r="AB782" s="791"/>
      <c r="AC782" s="656" t="s">
        <v>609</v>
      </c>
      <c r="AD782" s="657"/>
      <c r="AE782" s="657"/>
      <c r="AF782" s="657"/>
      <c r="AG782" s="658"/>
      <c r="AH782" s="650" t="s">
        <v>630</v>
      </c>
      <c r="AI782" s="651"/>
      <c r="AJ782" s="651"/>
      <c r="AK782" s="651"/>
      <c r="AL782" s="651"/>
      <c r="AM782" s="651"/>
      <c r="AN782" s="651"/>
      <c r="AO782" s="651"/>
      <c r="AP782" s="651"/>
      <c r="AQ782" s="651"/>
      <c r="AR782" s="651"/>
      <c r="AS782" s="651"/>
      <c r="AT782" s="652"/>
      <c r="AU782" s="374">
        <v>1</v>
      </c>
      <c r="AV782" s="375"/>
      <c r="AW782" s="375"/>
      <c r="AX782" s="376"/>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thickBot="1" x14ac:dyDescent="0.2">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12.1</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1</v>
      </c>
      <c r="AV792" s="818"/>
      <c r="AW792" s="818"/>
      <c r="AX792" s="820"/>
    </row>
    <row r="793" spans="1:50" ht="24.75" customHeight="1" x14ac:dyDescent="0.15">
      <c r="A793" s="617"/>
      <c r="B793" s="618"/>
      <c r="C793" s="618"/>
      <c r="D793" s="618"/>
      <c r="E793" s="618"/>
      <c r="F793" s="619"/>
      <c r="G793" s="581" t="s">
        <v>612</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614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customHeight="1" x14ac:dyDescent="0.15">
      <c r="A795" s="617"/>
      <c r="B795" s="618"/>
      <c r="C795" s="618"/>
      <c r="D795" s="618"/>
      <c r="E795" s="618"/>
      <c r="F795" s="619"/>
      <c r="G795" s="656" t="s">
        <v>596</v>
      </c>
      <c r="H795" s="657"/>
      <c r="I795" s="657"/>
      <c r="J795" s="657"/>
      <c r="K795" s="658"/>
      <c r="L795" s="650" t="s">
        <v>597</v>
      </c>
      <c r="M795" s="651"/>
      <c r="N795" s="651"/>
      <c r="O795" s="651"/>
      <c r="P795" s="651"/>
      <c r="Q795" s="651"/>
      <c r="R795" s="651"/>
      <c r="S795" s="651"/>
      <c r="T795" s="651"/>
      <c r="U795" s="651"/>
      <c r="V795" s="651"/>
      <c r="W795" s="651"/>
      <c r="X795" s="652"/>
      <c r="Y795" s="374">
        <v>0.4</v>
      </c>
      <c r="Z795" s="375"/>
      <c r="AA795" s="375"/>
      <c r="AB795" s="791"/>
      <c r="AC795" s="656" t="s">
        <v>548</v>
      </c>
      <c r="AD795" s="657"/>
      <c r="AE795" s="657"/>
      <c r="AF795" s="657"/>
      <c r="AG795" s="658"/>
      <c r="AH795" s="650" t="s">
        <v>549</v>
      </c>
      <c r="AI795" s="651"/>
      <c r="AJ795" s="651"/>
      <c r="AK795" s="651"/>
      <c r="AL795" s="651"/>
      <c r="AM795" s="651"/>
      <c r="AN795" s="651"/>
      <c r="AO795" s="651"/>
      <c r="AP795" s="651"/>
      <c r="AQ795" s="651"/>
      <c r="AR795" s="651"/>
      <c r="AS795" s="651"/>
      <c r="AT795" s="652"/>
      <c r="AU795" s="374">
        <v>35</v>
      </c>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0.4</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35</v>
      </c>
      <c r="AV805" s="818"/>
      <c r="AW805" s="818"/>
      <c r="AX805" s="820"/>
    </row>
    <row r="806" spans="1:50" ht="24.75" customHeight="1" x14ac:dyDescent="0.15">
      <c r="A806" s="617"/>
      <c r="B806" s="618"/>
      <c r="C806" s="618"/>
      <c r="D806" s="618"/>
      <c r="E806" s="618"/>
      <c r="F806" s="619"/>
      <c r="G806" s="581" t="s">
        <v>550</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244</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customHeight="1" x14ac:dyDescent="0.15">
      <c r="A808" s="617"/>
      <c r="B808" s="618"/>
      <c r="C808" s="618"/>
      <c r="D808" s="618"/>
      <c r="E808" s="618"/>
      <c r="F808" s="619"/>
      <c r="G808" s="656" t="s">
        <v>548</v>
      </c>
      <c r="H808" s="657"/>
      <c r="I808" s="657"/>
      <c r="J808" s="657"/>
      <c r="K808" s="658"/>
      <c r="L808" s="650" t="s">
        <v>549</v>
      </c>
      <c r="M808" s="651"/>
      <c r="N808" s="651"/>
      <c r="O808" s="651"/>
      <c r="P808" s="651"/>
      <c r="Q808" s="651"/>
      <c r="R808" s="651"/>
      <c r="S808" s="651"/>
      <c r="T808" s="651"/>
      <c r="U808" s="651"/>
      <c r="V808" s="651"/>
      <c r="W808" s="651"/>
      <c r="X808" s="652"/>
      <c r="Y808" s="374">
        <v>15</v>
      </c>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customHeight="1" x14ac:dyDescent="0.15">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15</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266</v>
      </c>
      <c r="AM832" s="265"/>
      <c r="AN832" s="265"/>
      <c r="AO832" s="67" t="s">
        <v>264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260</v>
      </c>
      <c r="AD837" s="134"/>
      <c r="AE837" s="134"/>
      <c r="AF837" s="134"/>
      <c r="AG837" s="134"/>
      <c r="AH837" s="353" t="s">
        <v>286</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47" t="s">
        <v>610</v>
      </c>
      <c r="D838" s="333"/>
      <c r="E838" s="333"/>
      <c r="F838" s="333"/>
      <c r="G838" s="333"/>
      <c r="H838" s="333"/>
      <c r="I838" s="333"/>
      <c r="J838" s="334">
        <v>6010001009455</v>
      </c>
      <c r="K838" s="335"/>
      <c r="L838" s="335"/>
      <c r="M838" s="335"/>
      <c r="N838" s="335"/>
      <c r="O838" s="335"/>
      <c r="P838" s="348" t="s">
        <v>594</v>
      </c>
      <c r="Q838" s="336"/>
      <c r="R838" s="336"/>
      <c r="S838" s="336"/>
      <c r="T838" s="336"/>
      <c r="U838" s="336"/>
      <c r="V838" s="336"/>
      <c r="W838" s="336"/>
      <c r="X838" s="336"/>
      <c r="Y838" s="337">
        <v>12.1</v>
      </c>
      <c r="Z838" s="338"/>
      <c r="AA838" s="338"/>
      <c r="AB838" s="339"/>
      <c r="AC838" s="349" t="s">
        <v>574</v>
      </c>
      <c r="AD838" s="357"/>
      <c r="AE838" s="357"/>
      <c r="AF838" s="357"/>
      <c r="AG838" s="357"/>
      <c r="AH838" s="358">
        <v>1</v>
      </c>
      <c r="AI838" s="359"/>
      <c r="AJ838" s="359"/>
      <c r="AK838" s="359"/>
      <c r="AL838" s="343">
        <v>91.7</v>
      </c>
      <c r="AM838" s="344"/>
      <c r="AN838" s="344"/>
      <c r="AO838" s="345"/>
      <c r="AP838" s="346" t="s">
        <v>637</v>
      </c>
      <c r="AQ838" s="346"/>
      <c r="AR838" s="346"/>
      <c r="AS838" s="346"/>
      <c r="AT838" s="346"/>
      <c r="AU838" s="346"/>
      <c r="AV838" s="346"/>
      <c r="AW838" s="346"/>
      <c r="AX838" s="346"/>
    </row>
    <row r="839" spans="1:50" ht="51" customHeight="1" x14ac:dyDescent="0.15">
      <c r="A839" s="362">
        <v>2</v>
      </c>
      <c r="B839" s="362">
        <v>1</v>
      </c>
      <c r="C839" s="347" t="s">
        <v>575</v>
      </c>
      <c r="D839" s="333"/>
      <c r="E839" s="333"/>
      <c r="F839" s="333"/>
      <c r="G839" s="333"/>
      <c r="H839" s="333"/>
      <c r="I839" s="333"/>
      <c r="J839" s="334">
        <v>3011105000996</v>
      </c>
      <c r="K839" s="335"/>
      <c r="L839" s="335"/>
      <c r="M839" s="335"/>
      <c r="N839" s="335"/>
      <c r="O839" s="335"/>
      <c r="P839" s="348" t="s">
        <v>576</v>
      </c>
      <c r="Q839" s="336"/>
      <c r="R839" s="336"/>
      <c r="S839" s="336"/>
      <c r="T839" s="336"/>
      <c r="U839" s="336"/>
      <c r="V839" s="336"/>
      <c r="W839" s="336"/>
      <c r="X839" s="336"/>
      <c r="Y839" s="337">
        <v>10.8</v>
      </c>
      <c r="Z839" s="338"/>
      <c r="AA839" s="338"/>
      <c r="AB839" s="339"/>
      <c r="AC839" s="349" t="s">
        <v>574</v>
      </c>
      <c r="AD839" s="349"/>
      <c r="AE839" s="349"/>
      <c r="AF839" s="349"/>
      <c r="AG839" s="349"/>
      <c r="AH839" s="358">
        <v>2</v>
      </c>
      <c r="AI839" s="359"/>
      <c r="AJ839" s="359"/>
      <c r="AK839" s="359"/>
      <c r="AL839" s="343">
        <v>100</v>
      </c>
      <c r="AM839" s="344"/>
      <c r="AN839" s="344"/>
      <c r="AO839" s="345"/>
      <c r="AP839" s="346" t="s">
        <v>637</v>
      </c>
      <c r="AQ839" s="346"/>
      <c r="AR839" s="346"/>
      <c r="AS839" s="346"/>
      <c r="AT839" s="346"/>
      <c r="AU839" s="346"/>
      <c r="AV839" s="346"/>
      <c r="AW839" s="346"/>
      <c r="AX839" s="346"/>
    </row>
    <row r="840" spans="1:50" ht="55.15" customHeight="1" x14ac:dyDescent="0.15">
      <c r="A840" s="362">
        <v>3</v>
      </c>
      <c r="B840" s="362">
        <v>1</v>
      </c>
      <c r="C840" s="347" t="s">
        <v>577</v>
      </c>
      <c r="D840" s="333"/>
      <c r="E840" s="333"/>
      <c r="F840" s="333"/>
      <c r="G840" s="333"/>
      <c r="H840" s="333"/>
      <c r="I840" s="333"/>
      <c r="J840" s="334">
        <v>9010001031943</v>
      </c>
      <c r="K840" s="335"/>
      <c r="L840" s="335"/>
      <c r="M840" s="335"/>
      <c r="N840" s="335"/>
      <c r="O840" s="335"/>
      <c r="P840" s="348" t="s">
        <v>578</v>
      </c>
      <c r="Q840" s="336"/>
      <c r="R840" s="336"/>
      <c r="S840" s="336"/>
      <c r="T840" s="336"/>
      <c r="U840" s="336"/>
      <c r="V840" s="336"/>
      <c r="W840" s="336"/>
      <c r="X840" s="336"/>
      <c r="Y840" s="337">
        <v>7.9</v>
      </c>
      <c r="Z840" s="338"/>
      <c r="AA840" s="338"/>
      <c r="AB840" s="339"/>
      <c r="AC840" s="349" t="s">
        <v>290</v>
      </c>
      <c r="AD840" s="349"/>
      <c r="AE840" s="349"/>
      <c r="AF840" s="349"/>
      <c r="AG840" s="349"/>
      <c r="AH840" s="341">
        <v>2</v>
      </c>
      <c r="AI840" s="342"/>
      <c r="AJ840" s="342"/>
      <c r="AK840" s="342"/>
      <c r="AL840" s="343">
        <v>88.4</v>
      </c>
      <c r="AM840" s="344"/>
      <c r="AN840" s="344"/>
      <c r="AO840" s="345"/>
      <c r="AP840" s="346" t="s">
        <v>637</v>
      </c>
      <c r="AQ840" s="346"/>
      <c r="AR840" s="346"/>
      <c r="AS840" s="346"/>
      <c r="AT840" s="346"/>
      <c r="AU840" s="346"/>
      <c r="AV840" s="346"/>
      <c r="AW840" s="346"/>
      <c r="AX840" s="346"/>
    </row>
    <row r="841" spans="1:50" ht="53.45" customHeight="1" x14ac:dyDescent="0.15">
      <c r="A841" s="362">
        <v>4</v>
      </c>
      <c r="B841" s="362">
        <v>1</v>
      </c>
      <c r="C841" s="347" t="s">
        <v>603</v>
      </c>
      <c r="D841" s="333"/>
      <c r="E841" s="333"/>
      <c r="F841" s="333"/>
      <c r="G841" s="333"/>
      <c r="H841" s="333"/>
      <c r="I841" s="333"/>
      <c r="J841" s="334">
        <v>6012401010323</v>
      </c>
      <c r="K841" s="335"/>
      <c r="L841" s="335"/>
      <c r="M841" s="335"/>
      <c r="N841" s="335"/>
      <c r="O841" s="335"/>
      <c r="P841" s="348" t="s">
        <v>604</v>
      </c>
      <c r="Q841" s="336"/>
      <c r="R841" s="336"/>
      <c r="S841" s="336"/>
      <c r="T841" s="336"/>
      <c r="U841" s="336"/>
      <c r="V841" s="336"/>
      <c r="W841" s="336"/>
      <c r="X841" s="336"/>
      <c r="Y841" s="337">
        <v>0</v>
      </c>
      <c r="Z841" s="338"/>
      <c r="AA841" s="338"/>
      <c r="AB841" s="339"/>
      <c r="AC841" s="349" t="s">
        <v>290</v>
      </c>
      <c r="AD841" s="349"/>
      <c r="AE841" s="349"/>
      <c r="AF841" s="349"/>
      <c r="AG841" s="349"/>
      <c r="AH841" s="341">
        <v>1</v>
      </c>
      <c r="AI841" s="342"/>
      <c r="AJ841" s="342"/>
      <c r="AK841" s="342"/>
      <c r="AL841" s="343" t="s">
        <v>605</v>
      </c>
      <c r="AM841" s="344"/>
      <c r="AN841" s="344"/>
      <c r="AO841" s="345"/>
      <c r="AP841" s="346" t="s">
        <v>637</v>
      </c>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260</v>
      </c>
      <c r="AD870" s="134"/>
      <c r="AE870" s="134"/>
      <c r="AF870" s="134"/>
      <c r="AG870" s="134"/>
      <c r="AH870" s="353" t="s">
        <v>286</v>
      </c>
      <c r="AI870" s="350"/>
      <c r="AJ870" s="350"/>
      <c r="AK870" s="350"/>
      <c r="AL870" s="350" t="s">
        <v>21</v>
      </c>
      <c r="AM870" s="350"/>
      <c r="AN870" s="350"/>
      <c r="AO870" s="355"/>
      <c r="AP870" s="356" t="s">
        <v>225</v>
      </c>
      <c r="AQ870" s="356"/>
      <c r="AR870" s="356"/>
      <c r="AS870" s="356"/>
      <c r="AT870" s="356"/>
      <c r="AU870" s="356"/>
      <c r="AV870" s="356"/>
      <c r="AW870" s="356"/>
      <c r="AX870" s="356"/>
    </row>
    <row r="871" spans="1:50" ht="71.45" customHeight="1" x14ac:dyDescent="0.15">
      <c r="A871" s="362">
        <v>1</v>
      </c>
      <c r="B871" s="362">
        <v>1</v>
      </c>
      <c r="C871" s="347" t="s">
        <v>607</v>
      </c>
      <c r="D871" s="333"/>
      <c r="E871" s="333"/>
      <c r="F871" s="333"/>
      <c r="G871" s="333"/>
      <c r="H871" s="333"/>
      <c r="I871" s="333"/>
      <c r="J871" s="334">
        <v>2021001063040</v>
      </c>
      <c r="K871" s="335"/>
      <c r="L871" s="335"/>
      <c r="M871" s="335"/>
      <c r="N871" s="335"/>
      <c r="O871" s="335"/>
      <c r="P871" s="348" t="s">
        <v>629</v>
      </c>
      <c r="Q871" s="336"/>
      <c r="R871" s="336"/>
      <c r="S871" s="336"/>
      <c r="T871" s="336"/>
      <c r="U871" s="336"/>
      <c r="V871" s="336"/>
      <c r="W871" s="336"/>
      <c r="X871" s="336"/>
      <c r="Y871" s="337">
        <v>1</v>
      </c>
      <c r="Z871" s="338"/>
      <c r="AA871" s="338"/>
      <c r="AB871" s="339"/>
      <c r="AC871" s="349" t="s">
        <v>296</v>
      </c>
      <c r="AD871" s="357"/>
      <c r="AE871" s="357"/>
      <c r="AF871" s="357"/>
      <c r="AG871" s="357"/>
      <c r="AH871" s="358" t="s">
        <v>605</v>
      </c>
      <c r="AI871" s="359"/>
      <c r="AJ871" s="359"/>
      <c r="AK871" s="359"/>
      <c r="AL871" s="343" t="s">
        <v>606</v>
      </c>
      <c r="AM871" s="344"/>
      <c r="AN871" s="344"/>
      <c r="AO871" s="345"/>
      <c r="AP871" s="346" t="s">
        <v>637</v>
      </c>
      <c r="AQ871" s="346"/>
      <c r="AR871" s="346"/>
      <c r="AS871" s="346"/>
      <c r="AT871" s="346"/>
      <c r="AU871" s="346"/>
      <c r="AV871" s="346"/>
      <c r="AW871" s="346"/>
      <c r="AX871" s="346"/>
    </row>
    <row r="872" spans="1:50" ht="30" customHeight="1" x14ac:dyDescent="0.15">
      <c r="A872" s="362">
        <v>2</v>
      </c>
      <c r="B872" s="362">
        <v>1</v>
      </c>
      <c r="C872" s="333" t="s">
        <v>601</v>
      </c>
      <c r="D872" s="333"/>
      <c r="E872" s="333"/>
      <c r="F872" s="333"/>
      <c r="G872" s="333"/>
      <c r="H872" s="333"/>
      <c r="I872" s="333"/>
      <c r="J872" s="334">
        <v>9010001027784</v>
      </c>
      <c r="K872" s="335"/>
      <c r="L872" s="335"/>
      <c r="M872" s="335"/>
      <c r="N872" s="335"/>
      <c r="O872" s="335"/>
      <c r="P872" s="336" t="s">
        <v>600</v>
      </c>
      <c r="Q872" s="336"/>
      <c r="R872" s="336"/>
      <c r="S872" s="336"/>
      <c r="T872" s="336"/>
      <c r="U872" s="336"/>
      <c r="V872" s="336"/>
      <c r="W872" s="336"/>
      <c r="X872" s="336"/>
      <c r="Y872" s="337">
        <v>0.59</v>
      </c>
      <c r="Z872" s="338"/>
      <c r="AA872" s="338"/>
      <c r="AB872" s="339"/>
      <c r="AC872" s="349" t="s">
        <v>296</v>
      </c>
      <c r="AD872" s="357"/>
      <c r="AE872" s="357"/>
      <c r="AF872" s="357"/>
      <c r="AG872" s="357"/>
      <c r="AH872" s="358" t="s">
        <v>605</v>
      </c>
      <c r="AI872" s="359"/>
      <c r="AJ872" s="359"/>
      <c r="AK872" s="359"/>
      <c r="AL872" s="343" t="s">
        <v>605</v>
      </c>
      <c r="AM872" s="344"/>
      <c r="AN872" s="344"/>
      <c r="AO872" s="345"/>
      <c r="AP872" s="346" t="s">
        <v>637</v>
      </c>
      <c r="AQ872" s="346"/>
      <c r="AR872" s="346"/>
      <c r="AS872" s="346"/>
      <c r="AT872" s="346"/>
      <c r="AU872" s="346"/>
      <c r="AV872" s="346"/>
      <c r="AW872" s="346"/>
      <c r="AX872" s="346"/>
    </row>
    <row r="873" spans="1:50" ht="30" customHeight="1" x14ac:dyDescent="0.15">
      <c r="A873" s="362">
        <v>3</v>
      </c>
      <c r="B873" s="362">
        <v>1</v>
      </c>
      <c r="C873" s="347" t="s">
        <v>599</v>
      </c>
      <c r="D873" s="333"/>
      <c r="E873" s="333"/>
      <c r="F873" s="333"/>
      <c r="G873" s="333"/>
      <c r="H873" s="333"/>
      <c r="I873" s="333"/>
      <c r="J873" s="334">
        <v>6010405003434</v>
      </c>
      <c r="K873" s="335"/>
      <c r="L873" s="335"/>
      <c r="M873" s="335"/>
      <c r="N873" s="335"/>
      <c r="O873" s="335"/>
      <c r="P873" s="348" t="s">
        <v>598</v>
      </c>
      <c r="Q873" s="336"/>
      <c r="R873" s="336"/>
      <c r="S873" s="336"/>
      <c r="T873" s="336"/>
      <c r="U873" s="336"/>
      <c r="V873" s="336"/>
      <c r="W873" s="336"/>
      <c r="X873" s="336"/>
      <c r="Y873" s="337">
        <v>0.55000000000000004</v>
      </c>
      <c r="Z873" s="338"/>
      <c r="AA873" s="338"/>
      <c r="AB873" s="339"/>
      <c r="AC873" s="349" t="s">
        <v>296</v>
      </c>
      <c r="AD873" s="357"/>
      <c r="AE873" s="357"/>
      <c r="AF873" s="357"/>
      <c r="AG873" s="357"/>
      <c r="AH873" s="358" t="s">
        <v>605</v>
      </c>
      <c r="AI873" s="359"/>
      <c r="AJ873" s="359"/>
      <c r="AK873" s="359"/>
      <c r="AL873" s="343" t="s">
        <v>605</v>
      </c>
      <c r="AM873" s="344"/>
      <c r="AN873" s="344"/>
      <c r="AO873" s="345"/>
      <c r="AP873" s="346" t="s">
        <v>637</v>
      </c>
      <c r="AQ873" s="346"/>
      <c r="AR873" s="346"/>
      <c r="AS873" s="346"/>
      <c r="AT873" s="346"/>
      <c r="AU873" s="346"/>
      <c r="AV873" s="346"/>
      <c r="AW873" s="346"/>
      <c r="AX873" s="346"/>
    </row>
    <row r="874" spans="1:50" ht="30" customHeight="1" x14ac:dyDescent="0.15">
      <c r="A874" s="362">
        <v>4</v>
      </c>
      <c r="B874" s="362">
        <v>1</v>
      </c>
      <c r="C874" s="347" t="s">
        <v>602</v>
      </c>
      <c r="D874" s="333"/>
      <c r="E874" s="333"/>
      <c r="F874" s="333"/>
      <c r="G874" s="333"/>
      <c r="H874" s="333"/>
      <c r="I874" s="333"/>
      <c r="J874" s="334">
        <v>9010601040880</v>
      </c>
      <c r="K874" s="334"/>
      <c r="L874" s="334"/>
      <c r="M874" s="334"/>
      <c r="N874" s="334"/>
      <c r="O874" s="334"/>
      <c r="P874" s="348" t="s">
        <v>620</v>
      </c>
      <c r="Q874" s="336"/>
      <c r="R874" s="336"/>
      <c r="S874" s="336"/>
      <c r="T874" s="336"/>
      <c r="U874" s="336"/>
      <c r="V874" s="336"/>
      <c r="W874" s="336"/>
      <c r="X874" s="336"/>
      <c r="Y874" s="337">
        <v>0.04</v>
      </c>
      <c r="Z874" s="338"/>
      <c r="AA874" s="338"/>
      <c r="AB874" s="339"/>
      <c r="AC874" s="349" t="s">
        <v>296</v>
      </c>
      <c r="AD874" s="357"/>
      <c r="AE874" s="357"/>
      <c r="AF874" s="357"/>
      <c r="AG874" s="357"/>
      <c r="AH874" s="358" t="s">
        <v>605</v>
      </c>
      <c r="AI874" s="359"/>
      <c r="AJ874" s="359"/>
      <c r="AK874" s="359"/>
      <c r="AL874" s="343" t="s">
        <v>605</v>
      </c>
      <c r="AM874" s="344"/>
      <c r="AN874" s="344"/>
      <c r="AO874" s="345"/>
      <c r="AP874" s="346" t="s">
        <v>637</v>
      </c>
      <c r="AQ874" s="346"/>
      <c r="AR874" s="346"/>
      <c r="AS874" s="346"/>
      <c r="AT874" s="346"/>
      <c r="AU874" s="346"/>
      <c r="AV874" s="346"/>
      <c r="AW874" s="346"/>
      <c r="AX874" s="346"/>
    </row>
    <row r="875" spans="1:50" ht="30" customHeight="1" x14ac:dyDescent="0.15">
      <c r="A875" s="362">
        <v>5</v>
      </c>
      <c r="B875" s="362">
        <v>1</v>
      </c>
      <c r="C875" s="347" t="s">
        <v>621</v>
      </c>
      <c r="D875" s="333"/>
      <c r="E875" s="333"/>
      <c r="F875" s="333"/>
      <c r="G875" s="333"/>
      <c r="H875" s="333"/>
      <c r="I875" s="333"/>
      <c r="J875" s="334">
        <v>1010001141543</v>
      </c>
      <c r="K875" s="334"/>
      <c r="L875" s="334"/>
      <c r="M875" s="334"/>
      <c r="N875" s="334"/>
      <c r="O875" s="334"/>
      <c r="P875" s="348" t="s">
        <v>622</v>
      </c>
      <c r="Q875" s="336"/>
      <c r="R875" s="336"/>
      <c r="S875" s="336"/>
      <c r="T875" s="336"/>
      <c r="U875" s="336"/>
      <c r="V875" s="336"/>
      <c r="W875" s="336"/>
      <c r="X875" s="336"/>
      <c r="Y875" s="337">
        <v>1E-3</v>
      </c>
      <c r="Z875" s="338"/>
      <c r="AA875" s="338"/>
      <c r="AB875" s="339"/>
      <c r="AC875" s="349" t="s">
        <v>296</v>
      </c>
      <c r="AD875" s="357"/>
      <c r="AE875" s="357"/>
      <c r="AF875" s="357"/>
      <c r="AG875" s="357"/>
      <c r="AH875" s="358" t="s">
        <v>605</v>
      </c>
      <c r="AI875" s="359"/>
      <c r="AJ875" s="359"/>
      <c r="AK875" s="359"/>
      <c r="AL875" s="343" t="s">
        <v>605</v>
      </c>
      <c r="AM875" s="344"/>
      <c r="AN875" s="344"/>
      <c r="AO875" s="345"/>
      <c r="AP875" s="346" t="s">
        <v>637</v>
      </c>
      <c r="AQ875" s="346"/>
      <c r="AR875" s="346"/>
      <c r="AS875" s="346"/>
      <c r="AT875" s="346"/>
      <c r="AU875" s="346"/>
      <c r="AV875" s="346"/>
      <c r="AW875" s="346"/>
      <c r="AX875" s="346"/>
    </row>
    <row r="876" spans="1:50" ht="30" hidden="1" customHeight="1" x14ac:dyDescent="0.15">
      <c r="A876" s="362">
        <v>6</v>
      </c>
      <c r="B876" s="362">
        <v>1</v>
      </c>
      <c r="C876" s="347"/>
      <c r="D876" s="333"/>
      <c r="E876" s="333"/>
      <c r="F876" s="333"/>
      <c r="G876" s="333"/>
      <c r="H876" s="333"/>
      <c r="I876" s="333"/>
      <c r="J876" s="334"/>
      <c r="K876" s="335"/>
      <c r="L876" s="335"/>
      <c r="M876" s="335"/>
      <c r="N876" s="335"/>
      <c r="O876" s="335"/>
      <c r="P876" s="348"/>
      <c r="Q876" s="336"/>
      <c r="R876" s="336"/>
      <c r="S876" s="336"/>
      <c r="T876" s="336"/>
      <c r="U876" s="336"/>
      <c r="V876" s="336"/>
      <c r="W876" s="336"/>
      <c r="X876" s="336"/>
      <c r="Y876" s="337"/>
      <c r="Z876" s="338"/>
      <c r="AA876" s="338"/>
      <c r="AB876" s="339"/>
      <c r="AC876" s="349"/>
      <c r="AD876" s="357"/>
      <c r="AE876" s="357"/>
      <c r="AF876" s="357"/>
      <c r="AG876" s="357"/>
      <c r="AH876" s="358"/>
      <c r="AI876" s="359"/>
      <c r="AJ876" s="359"/>
      <c r="AK876" s="359"/>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47"/>
      <c r="D877" s="333"/>
      <c r="E877" s="333"/>
      <c r="F877" s="333"/>
      <c r="G877" s="333"/>
      <c r="H877" s="333"/>
      <c r="I877" s="333"/>
      <c r="J877" s="334"/>
      <c r="K877" s="335"/>
      <c r="L877" s="335"/>
      <c r="M877" s="335"/>
      <c r="N877" s="335"/>
      <c r="O877" s="335"/>
      <c r="P877" s="348"/>
      <c r="Q877" s="336"/>
      <c r="R877" s="336"/>
      <c r="S877" s="336"/>
      <c r="T877" s="336"/>
      <c r="U877" s="336"/>
      <c r="V877" s="336"/>
      <c r="W877" s="336"/>
      <c r="X877" s="336"/>
      <c r="Y877" s="337"/>
      <c r="Z877" s="338"/>
      <c r="AA877" s="338"/>
      <c r="AB877" s="339"/>
      <c r="AC877" s="349"/>
      <c r="AD877" s="357"/>
      <c r="AE877" s="357"/>
      <c r="AF877" s="357"/>
      <c r="AG877" s="357"/>
      <c r="AH877" s="358"/>
      <c r="AI877" s="359"/>
      <c r="AJ877" s="359"/>
      <c r="AK877" s="359"/>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47"/>
      <c r="D878" s="333"/>
      <c r="E878" s="333"/>
      <c r="F878" s="333"/>
      <c r="G878" s="333"/>
      <c r="H878" s="333"/>
      <c r="I878" s="333"/>
      <c r="J878" s="334"/>
      <c r="K878" s="335"/>
      <c r="L878" s="335"/>
      <c r="M878" s="335"/>
      <c r="N878" s="335"/>
      <c r="O878" s="335"/>
      <c r="P878" s="348"/>
      <c r="Q878" s="336"/>
      <c r="R878" s="336"/>
      <c r="S878" s="336"/>
      <c r="T878" s="336"/>
      <c r="U878" s="336"/>
      <c r="V878" s="336"/>
      <c r="W878" s="336"/>
      <c r="X878" s="336"/>
      <c r="Y878" s="337"/>
      <c r="Z878" s="338"/>
      <c r="AA878" s="338"/>
      <c r="AB878" s="339"/>
      <c r="AC878" s="349"/>
      <c r="AD878" s="357"/>
      <c r="AE878" s="357"/>
      <c r="AF878" s="357"/>
      <c r="AG878" s="357"/>
      <c r="AH878" s="358"/>
      <c r="AI878" s="359"/>
      <c r="AJ878" s="359"/>
      <c r="AK878" s="359"/>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47"/>
      <c r="D879" s="333"/>
      <c r="E879" s="333"/>
      <c r="F879" s="333"/>
      <c r="G879" s="333"/>
      <c r="H879" s="333"/>
      <c r="I879" s="333"/>
      <c r="J879" s="334"/>
      <c r="K879" s="335"/>
      <c r="L879" s="335"/>
      <c r="M879" s="335"/>
      <c r="N879" s="335"/>
      <c r="O879" s="335"/>
      <c r="P879" s="348"/>
      <c r="Q879" s="336"/>
      <c r="R879" s="336"/>
      <c r="S879" s="336"/>
      <c r="T879" s="336"/>
      <c r="U879" s="336"/>
      <c r="V879" s="336"/>
      <c r="W879" s="336"/>
      <c r="X879" s="336"/>
      <c r="Y879" s="337"/>
      <c r="Z879" s="338"/>
      <c r="AA879" s="338"/>
      <c r="AB879" s="339"/>
      <c r="AC879" s="349"/>
      <c r="AD879" s="357"/>
      <c r="AE879" s="357"/>
      <c r="AF879" s="357"/>
      <c r="AG879" s="357"/>
      <c r="AH879" s="358"/>
      <c r="AI879" s="359"/>
      <c r="AJ879" s="359"/>
      <c r="AK879" s="359"/>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47"/>
      <c r="D880" s="333"/>
      <c r="E880" s="333"/>
      <c r="F880" s="333"/>
      <c r="G880" s="333"/>
      <c r="H880" s="333"/>
      <c r="I880" s="333"/>
      <c r="J880" s="334"/>
      <c r="K880" s="335"/>
      <c r="L880" s="335"/>
      <c r="M880" s="335"/>
      <c r="N880" s="335"/>
      <c r="O880" s="335"/>
      <c r="P880" s="348"/>
      <c r="Q880" s="336"/>
      <c r="R880" s="336"/>
      <c r="S880" s="336"/>
      <c r="T880" s="336"/>
      <c r="U880" s="336"/>
      <c r="V880" s="336"/>
      <c r="W880" s="336"/>
      <c r="X880" s="336"/>
      <c r="Y880" s="337"/>
      <c r="Z880" s="338"/>
      <c r="AA880" s="338"/>
      <c r="AB880" s="339"/>
      <c r="AC880" s="349"/>
      <c r="AD880" s="357"/>
      <c r="AE880" s="357"/>
      <c r="AF880" s="357"/>
      <c r="AG880" s="357"/>
      <c r="AH880" s="358"/>
      <c r="AI880" s="359"/>
      <c r="AJ880" s="359"/>
      <c r="AK880" s="359"/>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245</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260</v>
      </c>
      <c r="AD903" s="134"/>
      <c r="AE903" s="134"/>
      <c r="AF903" s="134"/>
      <c r="AG903" s="134"/>
      <c r="AH903" s="353" t="s">
        <v>286</v>
      </c>
      <c r="AI903" s="350"/>
      <c r="AJ903" s="350"/>
      <c r="AK903" s="350"/>
      <c r="AL903" s="350" t="s">
        <v>21</v>
      </c>
      <c r="AM903" s="350"/>
      <c r="AN903" s="350"/>
      <c r="AO903" s="355"/>
      <c r="AP903" s="356" t="s">
        <v>225</v>
      </c>
      <c r="AQ903" s="356"/>
      <c r="AR903" s="356"/>
      <c r="AS903" s="356"/>
      <c r="AT903" s="356"/>
      <c r="AU903" s="356"/>
      <c r="AV903" s="356"/>
      <c r="AW903" s="356"/>
      <c r="AX903" s="356"/>
    </row>
    <row r="904" spans="1:50" ht="30" customHeight="1" x14ac:dyDescent="0.15">
      <c r="A904" s="362">
        <v>1</v>
      </c>
      <c r="B904" s="362">
        <v>1</v>
      </c>
      <c r="C904" s="347" t="s">
        <v>579</v>
      </c>
      <c r="D904" s="333"/>
      <c r="E904" s="333"/>
      <c r="F904" s="333"/>
      <c r="G904" s="333"/>
      <c r="H904" s="333"/>
      <c r="I904" s="333"/>
      <c r="J904" s="334">
        <v>4013201004021</v>
      </c>
      <c r="K904" s="335"/>
      <c r="L904" s="335"/>
      <c r="M904" s="335"/>
      <c r="N904" s="335"/>
      <c r="O904" s="335"/>
      <c r="P904" s="348" t="s">
        <v>582</v>
      </c>
      <c r="Q904" s="336"/>
      <c r="R904" s="336"/>
      <c r="S904" s="336"/>
      <c r="T904" s="336"/>
      <c r="U904" s="336"/>
      <c r="V904" s="336"/>
      <c r="W904" s="336"/>
      <c r="X904" s="336"/>
      <c r="Y904" s="337">
        <v>0.4</v>
      </c>
      <c r="Z904" s="338"/>
      <c r="AA904" s="338"/>
      <c r="AB904" s="339"/>
      <c r="AC904" s="349"/>
      <c r="AD904" s="357"/>
      <c r="AE904" s="357"/>
      <c r="AF904" s="357"/>
      <c r="AG904" s="357"/>
      <c r="AH904" s="358" t="s">
        <v>580</v>
      </c>
      <c r="AI904" s="359"/>
      <c r="AJ904" s="359"/>
      <c r="AK904" s="359"/>
      <c r="AL904" s="343" t="s">
        <v>580</v>
      </c>
      <c r="AM904" s="344"/>
      <c r="AN904" s="344"/>
      <c r="AO904" s="345"/>
      <c r="AP904" s="346" t="s">
        <v>637</v>
      </c>
      <c r="AQ904" s="346"/>
      <c r="AR904" s="346"/>
      <c r="AS904" s="346"/>
      <c r="AT904" s="346"/>
      <c r="AU904" s="346"/>
      <c r="AV904" s="346"/>
      <c r="AW904" s="346"/>
      <c r="AX904" s="346"/>
    </row>
    <row r="905" spans="1:50" ht="30" customHeight="1" x14ac:dyDescent="0.15">
      <c r="A905" s="362">
        <v>2</v>
      </c>
      <c r="B905" s="362">
        <v>1</v>
      </c>
      <c r="C905" s="347" t="s">
        <v>581</v>
      </c>
      <c r="D905" s="333"/>
      <c r="E905" s="333"/>
      <c r="F905" s="333"/>
      <c r="G905" s="333"/>
      <c r="H905" s="333"/>
      <c r="I905" s="333"/>
      <c r="J905" s="334" t="s">
        <v>580</v>
      </c>
      <c r="K905" s="335"/>
      <c r="L905" s="335"/>
      <c r="M905" s="335"/>
      <c r="N905" s="335"/>
      <c r="O905" s="335"/>
      <c r="P905" s="348" t="s">
        <v>582</v>
      </c>
      <c r="Q905" s="336"/>
      <c r="R905" s="336"/>
      <c r="S905" s="336"/>
      <c r="T905" s="336"/>
      <c r="U905" s="336"/>
      <c r="V905" s="336"/>
      <c r="W905" s="336"/>
      <c r="X905" s="336"/>
      <c r="Y905" s="337">
        <v>0.1</v>
      </c>
      <c r="Z905" s="338"/>
      <c r="AA905" s="338"/>
      <c r="AB905" s="339"/>
      <c r="AC905" s="349"/>
      <c r="AD905" s="349"/>
      <c r="AE905" s="349"/>
      <c r="AF905" s="349"/>
      <c r="AG905" s="349"/>
      <c r="AH905" s="358" t="s">
        <v>580</v>
      </c>
      <c r="AI905" s="359"/>
      <c r="AJ905" s="359"/>
      <c r="AK905" s="359"/>
      <c r="AL905" s="343" t="s">
        <v>580</v>
      </c>
      <c r="AM905" s="344"/>
      <c r="AN905" s="344"/>
      <c r="AO905" s="345"/>
      <c r="AP905" s="346" t="s">
        <v>637</v>
      </c>
      <c r="AQ905" s="346"/>
      <c r="AR905" s="346"/>
      <c r="AS905" s="346"/>
      <c r="AT905" s="346"/>
      <c r="AU905" s="346"/>
      <c r="AV905" s="346"/>
      <c r="AW905" s="346"/>
      <c r="AX905" s="346"/>
    </row>
    <row r="906" spans="1:50" ht="30" customHeight="1" x14ac:dyDescent="0.15">
      <c r="A906" s="362">
        <v>3</v>
      </c>
      <c r="B906" s="362">
        <v>1</v>
      </c>
      <c r="C906" s="347" t="s">
        <v>583</v>
      </c>
      <c r="D906" s="333"/>
      <c r="E906" s="333"/>
      <c r="F906" s="333"/>
      <c r="G906" s="333"/>
      <c r="H906" s="333"/>
      <c r="I906" s="333"/>
      <c r="J906" s="334" t="s">
        <v>580</v>
      </c>
      <c r="K906" s="335"/>
      <c r="L906" s="335"/>
      <c r="M906" s="335"/>
      <c r="N906" s="335"/>
      <c r="O906" s="335"/>
      <c r="P906" s="348" t="s">
        <v>582</v>
      </c>
      <c r="Q906" s="336"/>
      <c r="R906" s="336"/>
      <c r="S906" s="336"/>
      <c r="T906" s="336"/>
      <c r="U906" s="336"/>
      <c r="V906" s="336"/>
      <c r="W906" s="336"/>
      <c r="X906" s="336"/>
      <c r="Y906" s="337">
        <v>0.1</v>
      </c>
      <c r="Z906" s="338"/>
      <c r="AA906" s="338"/>
      <c r="AB906" s="339"/>
      <c r="AC906" s="349"/>
      <c r="AD906" s="349"/>
      <c r="AE906" s="349"/>
      <c r="AF906" s="349"/>
      <c r="AG906" s="349"/>
      <c r="AH906" s="358" t="s">
        <v>580</v>
      </c>
      <c r="AI906" s="359"/>
      <c r="AJ906" s="359"/>
      <c r="AK906" s="359"/>
      <c r="AL906" s="343" t="s">
        <v>580</v>
      </c>
      <c r="AM906" s="344"/>
      <c r="AN906" s="344"/>
      <c r="AO906" s="345"/>
      <c r="AP906" s="346" t="s">
        <v>637</v>
      </c>
      <c r="AQ906" s="346"/>
      <c r="AR906" s="346"/>
      <c r="AS906" s="346"/>
      <c r="AT906" s="346"/>
      <c r="AU906" s="346"/>
      <c r="AV906" s="346"/>
      <c r="AW906" s="346"/>
      <c r="AX906" s="346"/>
    </row>
    <row r="907" spans="1:50" ht="30" customHeight="1" x14ac:dyDescent="0.15">
      <c r="A907" s="362">
        <v>4</v>
      </c>
      <c r="B907" s="362">
        <v>1</v>
      </c>
      <c r="C907" s="347" t="s">
        <v>584</v>
      </c>
      <c r="D907" s="333"/>
      <c r="E907" s="333"/>
      <c r="F907" s="333"/>
      <c r="G907" s="333"/>
      <c r="H907" s="333"/>
      <c r="I907" s="333"/>
      <c r="J907" s="334" t="s">
        <v>580</v>
      </c>
      <c r="K907" s="335"/>
      <c r="L907" s="335"/>
      <c r="M907" s="335"/>
      <c r="N907" s="335"/>
      <c r="O907" s="335"/>
      <c r="P907" s="348" t="s">
        <v>585</v>
      </c>
      <c r="Q907" s="336"/>
      <c r="R907" s="336"/>
      <c r="S907" s="336"/>
      <c r="T907" s="336"/>
      <c r="U907" s="336"/>
      <c r="V907" s="336"/>
      <c r="W907" s="336"/>
      <c r="X907" s="336"/>
      <c r="Y907" s="337">
        <v>0.09</v>
      </c>
      <c r="Z907" s="338"/>
      <c r="AA907" s="338"/>
      <c r="AB907" s="339"/>
      <c r="AC907" s="349"/>
      <c r="AD907" s="349"/>
      <c r="AE907" s="349"/>
      <c r="AF907" s="349"/>
      <c r="AG907" s="349"/>
      <c r="AH907" s="358" t="s">
        <v>580</v>
      </c>
      <c r="AI907" s="359"/>
      <c r="AJ907" s="359"/>
      <c r="AK907" s="359"/>
      <c r="AL907" s="343" t="s">
        <v>580</v>
      </c>
      <c r="AM907" s="344"/>
      <c r="AN907" s="344"/>
      <c r="AO907" s="345"/>
      <c r="AP907" s="346" t="s">
        <v>637</v>
      </c>
      <c r="AQ907" s="346"/>
      <c r="AR907" s="346"/>
      <c r="AS907" s="346"/>
      <c r="AT907" s="346"/>
      <c r="AU907" s="346"/>
      <c r="AV907" s="346"/>
      <c r="AW907" s="346"/>
      <c r="AX907" s="346"/>
    </row>
    <row r="908" spans="1:50" ht="30" customHeight="1" x14ac:dyDescent="0.15">
      <c r="A908" s="362">
        <v>5</v>
      </c>
      <c r="B908" s="362">
        <v>1</v>
      </c>
      <c r="C908" s="347" t="s">
        <v>586</v>
      </c>
      <c r="D908" s="333"/>
      <c r="E908" s="333"/>
      <c r="F908" s="333"/>
      <c r="G908" s="333"/>
      <c r="H908" s="333"/>
      <c r="I908" s="333"/>
      <c r="J908" s="334" t="s">
        <v>580</v>
      </c>
      <c r="K908" s="335"/>
      <c r="L908" s="335"/>
      <c r="M908" s="335"/>
      <c r="N908" s="335"/>
      <c r="O908" s="335"/>
      <c r="P908" s="348" t="s">
        <v>582</v>
      </c>
      <c r="Q908" s="336"/>
      <c r="R908" s="336"/>
      <c r="S908" s="336"/>
      <c r="T908" s="336"/>
      <c r="U908" s="336"/>
      <c r="V908" s="336"/>
      <c r="W908" s="336"/>
      <c r="X908" s="336"/>
      <c r="Y908" s="337">
        <v>0.09</v>
      </c>
      <c r="Z908" s="338"/>
      <c r="AA908" s="338"/>
      <c r="AB908" s="339"/>
      <c r="AC908" s="340"/>
      <c r="AD908" s="340"/>
      <c r="AE908" s="340"/>
      <c r="AF908" s="340"/>
      <c r="AG908" s="340"/>
      <c r="AH908" s="358" t="s">
        <v>580</v>
      </c>
      <c r="AI908" s="359"/>
      <c r="AJ908" s="359"/>
      <c r="AK908" s="359"/>
      <c r="AL908" s="343" t="s">
        <v>580</v>
      </c>
      <c r="AM908" s="344"/>
      <c r="AN908" s="344"/>
      <c r="AO908" s="345"/>
      <c r="AP908" s="346" t="s">
        <v>637</v>
      </c>
      <c r="AQ908" s="346"/>
      <c r="AR908" s="346"/>
      <c r="AS908" s="346"/>
      <c r="AT908" s="346"/>
      <c r="AU908" s="346"/>
      <c r="AV908" s="346"/>
      <c r="AW908" s="346"/>
      <c r="AX908" s="346"/>
    </row>
    <row r="909" spans="1:50" ht="30" customHeight="1" x14ac:dyDescent="0.15">
      <c r="A909" s="362">
        <v>6</v>
      </c>
      <c r="B909" s="362">
        <v>1</v>
      </c>
      <c r="C909" s="347" t="s">
        <v>588</v>
      </c>
      <c r="D909" s="333"/>
      <c r="E909" s="333"/>
      <c r="F909" s="333"/>
      <c r="G909" s="333"/>
      <c r="H909" s="333"/>
      <c r="I909" s="333"/>
      <c r="J909" s="334" t="s">
        <v>580</v>
      </c>
      <c r="K909" s="335"/>
      <c r="L909" s="335"/>
      <c r="M909" s="335"/>
      <c r="N909" s="335"/>
      <c r="O909" s="335"/>
      <c r="P909" s="348" t="s">
        <v>582</v>
      </c>
      <c r="Q909" s="336"/>
      <c r="R909" s="336"/>
      <c r="S909" s="336"/>
      <c r="T909" s="336"/>
      <c r="U909" s="336"/>
      <c r="V909" s="336"/>
      <c r="W909" s="336"/>
      <c r="X909" s="336"/>
      <c r="Y909" s="337">
        <v>0.08</v>
      </c>
      <c r="Z909" s="338"/>
      <c r="AA909" s="338"/>
      <c r="AB909" s="339"/>
      <c r="AC909" s="340"/>
      <c r="AD909" s="340"/>
      <c r="AE909" s="340"/>
      <c r="AF909" s="340"/>
      <c r="AG909" s="340"/>
      <c r="AH909" s="358" t="s">
        <v>580</v>
      </c>
      <c r="AI909" s="359"/>
      <c r="AJ909" s="359"/>
      <c r="AK909" s="359"/>
      <c r="AL909" s="343" t="s">
        <v>580</v>
      </c>
      <c r="AM909" s="344"/>
      <c r="AN909" s="344"/>
      <c r="AO909" s="345"/>
      <c r="AP909" s="346" t="s">
        <v>637</v>
      </c>
      <c r="AQ909" s="346"/>
      <c r="AR909" s="346"/>
      <c r="AS909" s="346"/>
      <c r="AT909" s="346"/>
      <c r="AU909" s="346"/>
      <c r="AV909" s="346"/>
      <c r="AW909" s="346"/>
      <c r="AX909" s="346"/>
    </row>
    <row r="910" spans="1:50" ht="30" customHeight="1" x14ac:dyDescent="0.15">
      <c r="A910" s="362">
        <v>7</v>
      </c>
      <c r="B910" s="362">
        <v>1</v>
      </c>
      <c r="C910" s="347" t="s">
        <v>589</v>
      </c>
      <c r="D910" s="333"/>
      <c r="E910" s="333"/>
      <c r="F910" s="333"/>
      <c r="G910" s="333"/>
      <c r="H910" s="333"/>
      <c r="I910" s="333"/>
      <c r="J910" s="334" t="s">
        <v>580</v>
      </c>
      <c r="K910" s="335"/>
      <c r="L910" s="335"/>
      <c r="M910" s="335"/>
      <c r="N910" s="335"/>
      <c r="O910" s="335"/>
      <c r="P910" s="348" t="s">
        <v>585</v>
      </c>
      <c r="Q910" s="336"/>
      <c r="R910" s="336"/>
      <c r="S910" s="336"/>
      <c r="T910" s="336"/>
      <c r="U910" s="336"/>
      <c r="V910" s="336"/>
      <c r="W910" s="336"/>
      <c r="X910" s="336"/>
      <c r="Y910" s="337">
        <v>7.0000000000000007E-2</v>
      </c>
      <c r="Z910" s="338"/>
      <c r="AA910" s="338"/>
      <c r="AB910" s="339"/>
      <c r="AC910" s="340"/>
      <c r="AD910" s="340"/>
      <c r="AE910" s="340"/>
      <c r="AF910" s="340"/>
      <c r="AG910" s="340"/>
      <c r="AH910" s="358" t="s">
        <v>580</v>
      </c>
      <c r="AI910" s="359"/>
      <c r="AJ910" s="359"/>
      <c r="AK910" s="359"/>
      <c r="AL910" s="343" t="s">
        <v>580</v>
      </c>
      <c r="AM910" s="344"/>
      <c r="AN910" s="344"/>
      <c r="AO910" s="345"/>
      <c r="AP910" s="346" t="s">
        <v>637</v>
      </c>
      <c r="AQ910" s="346"/>
      <c r="AR910" s="346"/>
      <c r="AS910" s="346"/>
      <c r="AT910" s="346"/>
      <c r="AU910" s="346"/>
      <c r="AV910" s="346"/>
      <c r="AW910" s="346"/>
      <c r="AX910" s="346"/>
    </row>
    <row r="911" spans="1:50" ht="30" customHeight="1" x14ac:dyDescent="0.15">
      <c r="A911" s="362">
        <v>8</v>
      </c>
      <c r="B911" s="362">
        <v>1</v>
      </c>
      <c r="C911" s="347" t="s">
        <v>590</v>
      </c>
      <c r="D911" s="333"/>
      <c r="E911" s="333"/>
      <c r="F911" s="333"/>
      <c r="G911" s="333"/>
      <c r="H911" s="333"/>
      <c r="I911" s="333"/>
      <c r="J911" s="334" t="s">
        <v>580</v>
      </c>
      <c r="K911" s="335"/>
      <c r="L911" s="335"/>
      <c r="M911" s="335"/>
      <c r="N911" s="335"/>
      <c r="O911" s="335"/>
      <c r="P911" s="348" t="s">
        <v>582</v>
      </c>
      <c r="Q911" s="336"/>
      <c r="R911" s="336"/>
      <c r="S911" s="336"/>
      <c r="T911" s="336"/>
      <c r="U911" s="336"/>
      <c r="V911" s="336"/>
      <c r="W911" s="336"/>
      <c r="X911" s="336"/>
      <c r="Y911" s="337">
        <v>6.9000000000000006E-2</v>
      </c>
      <c r="Z911" s="338"/>
      <c r="AA911" s="338"/>
      <c r="AB911" s="339"/>
      <c r="AC911" s="340"/>
      <c r="AD911" s="340"/>
      <c r="AE911" s="340"/>
      <c r="AF911" s="340"/>
      <c r="AG911" s="340"/>
      <c r="AH911" s="358" t="s">
        <v>580</v>
      </c>
      <c r="AI911" s="359"/>
      <c r="AJ911" s="359"/>
      <c r="AK911" s="359"/>
      <c r="AL911" s="343" t="s">
        <v>580</v>
      </c>
      <c r="AM911" s="344"/>
      <c r="AN911" s="344"/>
      <c r="AO911" s="345"/>
      <c r="AP911" s="346" t="s">
        <v>637</v>
      </c>
      <c r="AQ911" s="346"/>
      <c r="AR911" s="346"/>
      <c r="AS911" s="346"/>
      <c r="AT911" s="346"/>
      <c r="AU911" s="346"/>
      <c r="AV911" s="346"/>
      <c r="AW911" s="346"/>
      <c r="AX911" s="346"/>
    </row>
    <row r="912" spans="1:50" ht="30" customHeight="1" x14ac:dyDescent="0.15">
      <c r="A912" s="362">
        <v>9</v>
      </c>
      <c r="B912" s="362">
        <v>1</v>
      </c>
      <c r="C912" s="347" t="s">
        <v>591</v>
      </c>
      <c r="D912" s="333"/>
      <c r="E912" s="333"/>
      <c r="F912" s="333"/>
      <c r="G912" s="333"/>
      <c r="H912" s="333"/>
      <c r="I912" s="333"/>
      <c r="J912" s="334" t="s">
        <v>580</v>
      </c>
      <c r="K912" s="335"/>
      <c r="L912" s="335"/>
      <c r="M912" s="335"/>
      <c r="N912" s="335"/>
      <c r="O912" s="335"/>
      <c r="P912" s="348" t="s">
        <v>582</v>
      </c>
      <c r="Q912" s="336"/>
      <c r="R912" s="336"/>
      <c r="S912" s="336"/>
      <c r="T912" s="336"/>
      <c r="U912" s="336"/>
      <c r="V912" s="336"/>
      <c r="W912" s="336"/>
      <c r="X912" s="336"/>
      <c r="Y912" s="337">
        <v>0.06</v>
      </c>
      <c r="Z912" s="338"/>
      <c r="AA912" s="338"/>
      <c r="AB912" s="339"/>
      <c r="AC912" s="340"/>
      <c r="AD912" s="340"/>
      <c r="AE912" s="340"/>
      <c r="AF912" s="340"/>
      <c r="AG912" s="340"/>
      <c r="AH912" s="358" t="s">
        <v>580</v>
      </c>
      <c r="AI912" s="359"/>
      <c r="AJ912" s="359"/>
      <c r="AK912" s="359"/>
      <c r="AL912" s="343" t="s">
        <v>580</v>
      </c>
      <c r="AM912" s="344"/>
      <c r="AN912" s="344"/>
      <c r="AO912" s="345"/>
      <c r="AP912" s="346" t="s">
        <v>637</v>
      </c>
      <c r="AQ912" s="346"/>
      <c r="AR912" s="346"/>
      <c r="AS912" s="346"/>
      <c r="AT912" s="346"/>
      <c r="AU912" s="346"/>
      <c r="AV912" s="346"/>
      <c r="AW912" s="346"/>
      <c r="AX912" s="346"/>
    </row>
    <row r="913" spans="1:50" ht="30" customHeight="1" x14ac:dyDescent="0.15">
      <c r="A913" s="362">
        <v>10</v>
      </c>
      <c r="B913" s="362">
        <v>1</v>
      </c>
      <c r="C913" s="347" t="s">
        <v>592</v>
      </c>
      <c r="D913" s="333"/>
      <c r="E913" s="333"/>
      <c r="F913" s="333"/>
      <c r="G913" s="333"/>
      <c r="H913" s="333"/>
      <c r="I913" s="333"/>
      <c r="J913" s="334" t="s">
        <v>580</v>
      </c>
      <c r="K913" s="335"/>
      <c r="L913" s="335"/>
      <c r="M913" s="335"/>
      <c r="N913" s="335"/>
      <c r="O913" s="335"/>
      <c r="P913" s="348" t="s">
        <v>582</v>
      </c>
      <c r="Q913" s="336"/>
      <c r="R913" s="336"/>
      <c r="S913" s="336"/>
      <c r="T913" s="336"/>
      <c r="U913" s="336"/>
      <c r="V913" s="336"/>
      <c r="W913" s="336"/>
      <c r="X913" s="336"/>
      <c r="Y913" s="337">
        <v>0.06</v>
      </c>
      <c r="Z913" s="338"/>
      <c r="AA913" s="338"/>
      <c r="AB913" s="339"/>
      <c r="AC913" s="340"/>
      <c r="AD913" s="340"/>
      <c r="AE913" s="340"/>
      <c r="AF913" s="340"/>
      <c r="AG913" s="340"/>
      <c r="AH913" s="358" t="s">
        <v>580</v>
      </c>
      <c r="AI913" s="359"/>
      <c r="AJ913" s="359"/>
      <c r="AK913" s="359"/>
      <c r="AL913" s="343" t="s">
        <v>580</v>
      </c>
      <c r="AM913" s="344"/>
      <c r="AN913" s="344"/>
      <c r="AO913" s="345"/>
      <c r="AP913" s="346" t="s">
        <v>637</v>
      </c>
      <c r="AQ913" s="346"/>
      <c r="AR913" s="346"/>
      <c r="AS913" s="346"/>
      <c r="AT913" s="346"/>
      <c r="AU913" s="346"/>
      <c r="AV913" s="346"/>
      <c r="AW913" s="346"/>
      <c r="AX913" s="346"/>
    </row>
    <row r="914" spans="1:50" ht="30" hidden="1" customHeight="1" x14ac:dyDescent="0.15">
      <c r="A914" s="362">
        <v>11</v>
      </c>
      <c r="B914" s="362">
        <v>1</v>
      </c>
      <c r="C914" s="347" t="s">
        <v>587</v>
      </c>
      <c r="D914" s="333"/>
      <c r="E914" s="333"/>
      <c r="F914" s="333"/>
      <c r="G914" s="333"/>
      <c r="H914" s="333"/>
      <c r="I914" s="333"/>
      <c r="J914" s="334" t="s">
        <v>580</v>
      </c>
      <c r="K914" s="335"/>
      <c r="L914" s="335"/>
      <c r="M914" s="335"/>
      <c r="N914" s="335"/>
      <c r="O914" s="335"/>
      <c r="P914" s="348" t="s">
        <v>585</v>
      </c>
      <c r="Q914" s="336"/>
      <c r="R914" s="336"/>
      <c r="S914" s="336"/>
      <c r="T914" s="336"/>
      <c r="U914" s="336"/>
      <c r="V914" s="336"/>
      <c r="W914" s="336"/>
      <c r="X914" s="336"/>
      <c r="Y914" s="337">
        <v>0.06</v>
      </c>
      <c r="Z914" s="338"/>
      <c r="AA914" s="338"/>
      <c r="AB914" s="339"/>
      <c r="AC914" s="340"/>
      <c r="AD914" s="340"/>
      <c r="AE914" s="340"/>
      <c r="AF914" s="340"/>
      <c r="AG914" s="340"/>
      <c r="AH914" s="358" t="s">
        <v>580</v>
      </c>
      <c r="AI914" s="359"/>
      <c r="AJ914" s="359"/>
      <c r="AK914" s="359"/>
      <c r="AL914" s="343" t="s">
        <v>580</v>
      </c>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260</v>
      </c>
      <c r="AD936" s="134"/>
      <c r="AE936" s="134"/>
      <c r="AF936" s="134"/>
      <c r="AG936" s="134"/>
      <c r="AH936" s="353" t="s">
        <v>286</v>
      </c>
      <c r="AI936" s="350"/>
      <c r="AJ936" s="350"/>
      <c r="AK936" s="350"/>
      <c r="AL936" s="350" t="s">
        <v>21</v>
      </c>
      <c r="AM936" s="350"/>
      <c r="AN936" s="350"/>
      <c r="AO936" s="355"/>
      <c r="AP936" s="356" t="s">
        <v>225</v>
      </c>
      <c r="AQ936" s="356"/>
      <c r="AR936" s="356"/>
      <c r="AS936" s="356"/>
      <c r="AT936" s="356"/>
      <c r="AU936" s="356"/>
      <c r="AV936" s="356"/>
      <c r="AW936" s="356"/>
      <c r="AX936" s="356"/>
    </row>
    <row r="937" spans="1:50" ht="30" customHeight="1" x14ac:dyDescent="0.15">
      <c r="A937" s="362">
        <v>1</v>
      </c>
      <c r="B937" s="362">
        <v>1</v>
      </c>
      <c r="C937" s="347" t="s">
        <v>613</v>
      </c>
      <c r="D937" s="333" t="s">
        <v>551</v>
      </c>
      <c r="E937" s="333" t="s">
        <v>551</v>
      </c>
      <c r="F937" s="333" t="s">
        <v>551</v>
      </c>
      <c r="G937" s="333" t="s">
        <v>551</v>
      </c>
      <c r="H937" s="333" t="s">
        <v>551</v>
      </c>
      <c r="I937" s="333" t="s">
        <v>551</v>
      </c>
      <c r="J937" s="334">
        <v>5010001008846</v>
      </c>
      <c r="K937" s="335"/>
      <c r="L937" s="335"/>
      <c r="M937" s="335"/>
      <c r="N937" s="335"/>
      <c r="O937" s="335"/>
      <c r="P937" s="336" t="s">
        <v>552</v>
      </c>
      <c r="Q937" s="336"/>
      <c r="R937" s="336"/>
      <c r="S937" s="336"/>
      <c r="T937" s="336"/>
      <c r="U937" s="336"/>
      <c r="V937" s="336"/>
      <c r="W937" s="336"/>
      <c r="X937" s="336"/>
      <c r="Y937" s="337">
        <v>35</v>
      </c>
      <c r="Z937" s="338">
        <v>41</v>
      </c>
      <c r="AA937" s="338">
        <v>41</v>
      </c>
      <c r="AB937" s="339">
        <v>41</v>
      </c>
      <c r="AC937" s="349" t="s">
        <v>553</v>
      </c>
      <c r="AD937" s="357"/>
      <c r="AE937" s="357"/>
      <c r="AF937" s="357"/>
      <c r="AG937" s="357"/>
      <c r="AH937" s="358" t="s">
        <v>481</v>
      </c>
      <c r="AI937" s="359"/>
      <c r="AJ937" s="359"/>
      <c r="AK937" s="359"/>
      <c r="AL937" s="343" t="s">
        <v>481</v>
      </c>
      <c r="AM937" s="344"/>
      <c r="AN937" s="344"/>
      <c r="AO937" s="345"/>
      <c r="AP937" s="346" t="s">
        <v>481</v>
      </c>
      <c r="AQ937" s="346"/>
      <c r="AR937" s="346"/>
      <c r="AS937" s="346"/>
      <c r="AT937" s="346"/>
      <c r="AU937" s="346"/>
      <c r="AV937" s="346"/>
      <c r="AW937" s="346"/>
      <c r="AX937" s="346"/>
    </row>
    <row r="938" spans="1:50" ht="30" customHeight="1" x14ac:dyDescent="0.15">
      <c r="A938" s="362">
        <v>2</v>
      </c>
      <c r="B938" s="362">
        <v>1</v>
      </c>
      <c r="C938" s="333" t="s">
        <v>554</v>
      </c>
      <c r="D938" s="333" t="s">
        <v>554</v>
      </c>
      <c r="E938" s="333" t="s">
        <v>554</v>
      </c>
      <c r="F938" s="333" t="s">
        <v>554</v>
      </c>
      <c r="G938" s="333" t="s">
        <v>554</v>
      </c>
      <c r="H938" s="333" t="s">
        <v>554</v>
      </c>
      <c r="I938" s="333" t="s">
        <v>554</v>
      </c>
      <c r="J938" s="334">
        <v>8220001007709</v>
      </c>
      <c r="K938" s="335"/>
      <c r="L938" s="335"/>
      <c r="M938" s="335"/>
      <c r="N938" s="335"/>
      <c r="O938" s="335"/>
      <c r="P938" s="336" t="s">
        <v>552</v>
      </c>
      <c r="Q938" s="336"/>
      <c r="R938" s="336"/>
      <c r="S938" s="336"/>
      <c r="T938" s="336"/>
      <c r="U938" s="336"/>
      <c r="V938" s="336"/>
      <c r="W938" s="336"/>
      <c r="X938" s="336"/>
      <c r="Y938" s="337">
        <v>22</v>
      </c>
      <c r="Z938" s="338">
        <v>27</v>
      </c>
      <c r="AA938" s="338">
        <v>27</v>
      </c>
      <c r="AB938" s="339">
        <v>27</v>
      </c>
      <c r="AC938" s="349" t="s">
        <v>553</v>
      </c>
      <c r="AD938" s="349"/>
      <c r="AE938" s="349"/>
      <c r="AF938" s="349"/>
      <c r="AG938" s="349"/>
      <c r="AH938" s="358" t="s">
        <v>481</v>
      </c>
      <c r="AI938" s="359"/>
      <c r="AJ938" s="359"/>
      <c r="AK938" s="359"/>
      <c r="AL938" s="343" t="s">
        <v>481</v>
      </c>
      <c r="AM938" s="344"/>
      <c r="AN938" s="344"/>
      <c r="AO938" s="345"/>
      <c r="AP938" s="346" t="s">
        <v>481</v>
      </c>
      <c r="AQ938" s="346"/>
      <c r="AR938" s="346"/>
      <c r="AS938" s="346"/>
      <c r="AT938" s="346"/>
      <c r="AU938" s="346"/>
      <c r="AV938" s="346"/>
      <c r="AW938" s="346"/>
      <c r="AX938" s="346"/>
    </row>
    <row r="939" spans="1:50" ht="30" customHeight="1" x14ac:dyDescent="0.15">
      <c r="A939" s="362">
        <v>3</v>
      </c>
      <c r="B939" s="362">
        <v>1</v>
      </c>
      <c r="C939" s="347" t="s">
        <v>555</v>
      </c>
      <c r="D939" s="333" t="s">
        <v>555</v>
      </c>
      <c r="E939" s="333" t="s">
        <v>555</v>
      </c>
      <c r="F939" s="333" t="s">
        <v>555</v>
      </c>
      <c r="G939" s="333" t="s">
        <v>555</v>
      </c>
      <c r="H939" s="333" t="s">
        <v>555</v>
      </c>
      <c r="I939" s="333" t="s">
        <v>555</v>
      </c>
      <c r="J939" s="334">
        <v>5390001002010</v>
      </c>
      <c r="K939" s="335"/>
      <c r="L939" s="335"/>
      <c r="M939" s="335"/>
      <c r="N939" s="335"/>
      <c r="O939" s="335"/>
      <c r="P939" s="348" t="s">
        <v>552</v>
      </c>
      <c r="Q939" s="336"/>
      <c r="R939" s="336"/>
      <c r="S939" s="336"/>
      <c r="T939" s="336"/>
      <c r="U939" s="336"/>
      <c r="V939" s="336"/>
      <c r="W939" s="336"/>
      <c r="X939" s="336"/>
      <c r="Y939" s="337">
        <v>19</v>
      </c>
      <c r="Z939" s="338">
        <v>23</v>
      </c>
      <c r="AA939" s="338">
        <v>23</v>
      </c>
      <c r="AB939" s="339">
        <v>23</v>
      </c>
      <c r="AC939" s="349" t="s">
        <v>553</v>
      </c>
      <c r="AD939" s="349"/>
      <c r="AE939" s="349"/>
      <c r="AF939" s="349"/>
      <c r="AG939" s="349"/>
      <c r="AH939" s="341" t="s">
        <v>481</v>
      </c>
      <c r="AI939" s="342"/>
      <c r="AJ939" s="342"/>
      <c r="AK939" s="342"/>
      <c r="AL939" s="343" t="s">
        <v>481</v>
      </c>
      <c r="AM939" s="344"/>
      <c r="AN939" s="344"/>
      <c r="AO939" s="345"/>
      <c r="AP939" s="346" t="s">
        <v>481</v>
      </c>
      <c r="AQ939" s="346"/>
      <c r="AR939" s="346"/>
      <c r="AS939" s="346"/>
      <c r="AT939" s="346"/>
      <c r="AU939" s="346"/>
      <c r="AV939" s="346"/>
      <c r="AW939" s="346"/>
      <c r="AX939" s="346"/>
    </row>
    <row r="940" spans="1:50" ht="30" customHeight="1" x14ac:dyDescent="0.15">
      <c r="A940" s="362">
        <v>4</v>
      </c>
      <c r="B940" s="362">
        <v>1</v>
      </c>
      <c r="C940" s="347" t="s">
        <v>556</v>
      </c>
      <c r="D940" s="333" t="s">
        <v>556</v>
      </c>
      <c r="E940" s="333" t="s">
        <v>556</v>
      </c>
      <c r="F940" s="333" t="s">
        <v>556</v>
      </c>
      <c r="G940" s="333" t="s">
        <v>556</v>
      </c>
      <c r="H940" s="333" t="s">
        <v>556</v>
      </c>
      <c r="I940" s="333" t="s">
        <v>556</v>
      </c>
      <c r="J940" s="334">
        <v>1230001002946</v>
      </c>
      <c r="K940" s="335"/>
      <c r="L940" s="335"/>
      <c r="M940" s="335"/>
      <c r="N940" s="335"/>
      <c r="O940" s="335"/>
      <c r="P940" s="348" t="s">
        <v>552</v>
      </c>
      <c r="Q940" s="336"/>
      <c r="R940" s="336"/>
      <c r="S940" s="336"/>
      <c r="T940" s="336"/>
      <c r="U940" s="336"/>
      <c r="V940" s="336"/>
      <c r="W940" s="336"/>
      <c r="X940" s="336"/>
      <c r="Y940" s="337">
        <v>18</v>
      </c>
      <c r="Z940" s="338">
        <v>19</v>
      </c>
      <c r="AA940" s="338">
        <v>19</v>
      </c>
      <c r="AB940" s="339">
        <v>19</v>
      </c>
      <c r="AC940" s="349" t="s">
        <v>553</v>
      </c>
      <c r="AD940" s="349"/>
      <c r="AE940" s="349"/>
      <c r="AF940" s="349"/>
      <c r="AG940" s="349"/>
      <c r="AH940" s="341" t="s">
        <v>481</v>
      </c>
      <c r="AI940" s="342"/>
      <c r="AJ940" s="342"/>
      <c r="AK940" s="342"/>
      <c r="AL940" s="343" t="s">
        <v>481</v>
      </c>
      <c r="AM940" s="344"/>
      <c r="AN940" s="344"/>
      <c r="AO940" s="345"/>
      <c r="AP940" s="346" t="s">
        <v>481</v>
      </c>
      <c r="AQ940" s="346"/>
      <c r="AR940" s="346"/>
      <c r="AS940" s="346"/>
      <c r="AT940" s="346"/>
      <c r="AU940" s="346"/>
      <c r="AV940" s="346"/>
      <c r="AW940" s="346"/>
      <c r="AX940" s="346"/>
    </row>
    <row r="941" spans="1:50" ht="30" customHeight="1" x14ac:dyDescent="0.15">
      <c r="A941" s="362">
        <v>5</v>
      </c>
      <c r="B941" s="362">
        <v>1</v>
      </c>
      <c r="C941" s="333" t="s">
        <v>557</v>
      </c>
      <c r="D941" s="333" t="s">
        <v>557</v>
      </c>
      <c r="E941" s="333" t="s">
        <v>557</v>
      </c>
      <c r="F941" s="333" t="s">
        <v>557</v>
      </c>
      <c r="G941" s="333" t="s">
        <v>557</v>
      </c>
      <c r="H941" s="333" t="s">
        <v>557</v>
      </c>
      <c r="I941" s="333" t="s">
        <v>557</v>
      </c>
      <c r="J941" s="334">
        <v>3100001002833</v>
      </c>
      <c r="K941" s="335"/>
      <c r="L941" s="335"/>
      <c r="M941" s="335"/>
      <c r="N941" s="335"/>
      <c r="O941" s="335"/>
      <c r="P941" s="336" t="s">
        <v>552</v>
      </c>
      <c r="Q941" s="336"/>
      <c r="R941" s="336"/>
      <c r="S941" s="336"/>
      <c r="T941" s="336"/>
      <c r="U941" s="336"/>
      <c r="V941" s="336"/>
      <c r="W941" s="336"/>
      <c r="X941" s="336"/>
      <c r="Y941" s="337">
        <v>18</v>
      </c>
      <c r="Z941" s="338">
        <v>19</v>
      </c>
      <c r="AA941" s="338">
        <v>19</v>
      </c>
      <c r="AB941" s="339">
        <v>19</v>
      </c>
      <c r="AC941" s="340" t="s">
        <v>553</v>
      </c>
      <c r="AD941" s="340"/>
      <c r="AE941" s="340"/>
      <c r="AF941" s="340"/>
      <c r="AG941" s="340"/>
      <c r="AH941" s="341" t="s">
        <v>481</v>
      </c>
      <c r="AI941" s="342"/>
      <c r="AJ941" s="342"/>
      <c r="AK941" s="342"/>
      <c r="AL941" s="343" t="s">
        <v>481</v>
      </c>
      <c r="AM941" s="344"/>
      <c r="AN941" s="344"/>
      <c r="AO941" s="345"/>
      <c r="AP941" s="346" t="s">
        <v>481</v>
      </c>
      <c r="AQ941" s="346"/>
      <c r="AR941" s="346"/>
      <c r="AS941" s="346"/>
      <c r="AT941" s="346"/>
      <c r="AU941" s="346"/>
      <c r="AV941" s="346"/>
      <c r="AW941" s="346"/>
      <c r="AX941" s="346"/>
    </row>
    <row r="942" spans="1:50" ht="30" customHeight="1" x14ac:dyDescent="0.15">
      <c r="A942" s="362">
        <v>6</v>
      </c>
      <c r="B942" s="362">
        <v>1</v>
      </c>
      <c r="C942" s="333" t="s">
        <v>558</v>
      </c>
      <c r="D942" s="333" t="s">
        <v>558</v>
      </c>
      <c r="E942" s="333" t="s">
        <v>558</v>
      </c>
      <c r="F942" s="333" t="s">
        <v>558</v>
      </c>
      <c r="G942" s="333" t="s">
        <v>558</v>
      </c>
      <c r="H942" s="333" t="s">
        <v>558</v>
      </c>
      <c r="I942" s="333" t="s">
        <v>558</v>
      </c>
      <c r="J942" s="334">
        <v>5390001000889</v>
      </c>
      <c r="K942" s="335"/>
      <c r="L942" s="335"/>
      <c r="M942" s="335"/>
      <c r="N942" s="335"/>
      <c r="O942" s="335"/>
      <c r="P942" s="336" t="s">
        <v>552</v>
      </c>
      <c r="Q942" s="336"/>
      <c r="R942" s="336"/>
      <c r="S942" s="336"/>
      <c r="T942" s="336"/>
      <c r="U942" s="336"/>
      <c r="V942" s="336"/>
      <c r="W942" s="336"/>
      <c r="X942" s="336"/>
      <c r="Y942" s="337">
        <v>15</v>
      </c>
      <c r="Z942" s="338">
        <v>18</v>
      </c>
      <c r="AA942" s="338">
        <v>18</v>
      </c>
      <c r="AB942" s="339">
        <v>18</v>
      </c>
      <c r="AC942" s="340" t="s">
        <v>553</v>
      </c>
      <c r="AD942" s="340"/>
      <c r="AE942" s="340"/>
      <c r="AF942" s="340"/>
      <c r="AG942" s="340"/>
      <c r="AH942" s="341" t="s">
        <v>481</v>
      </c>
      <c r="AI942" s="342"/>
      <c r="AJ942" s="342"/>
      <c r="AK942" s="342"/>
      <c r="AL942" s="343" t="s">
        <v>481</v>
      </c>
      <c r="AM942" s="344"/>
      <c r="AN942" s="344"/>
      <c r="AO942" s="345"/>
      <c r="AP942" s="346" t="s">
        <v>481</v>
      </c>
      <c r="AQ942" s="346"/>
      <c r="AR942" s="346"/>
      <c r="AS942" s="346"/>
      <c r="AT942" s="346"/>
      <c r="AU942" s="346"/>
      <c r="AV942" s="346"/>
      <c r="AW942" s="346"/>
      <c r="AX942" s="346"/>
    </row>
    <row r="943" spans="1:50" ht="30" customHeight="1" x14ac:dyDescent="0.15">
      <c r="A943" s="362">
        <v>7</v>
      </c>
      <c r="B943" s="362">
        <v>1</v>
      </c>
      <c r="C943" s="333" t="s">
        <v>559</v>
      </c>
      <c r="D943" s="333" t="s">
        <v>559</v>
      </c>
      <c r="E943" s="333" t="s">
        <v>559</v>
      </c>
      <c r="F943" s="333" t="s">
        <v>559</v>
      </c>
      <c r="G943" s="333" t="s">
        <v>559</v>
      </c>
      <c r="H943" s="333" t="s">
        <v>559</v>
      </c>
      <c r="I943" s="333" t="s">
        <v>559</v>
      </c>
      <c r="J943" s="334">
        <v>2010001120389</v>
      </c>
      <c r="K943" s="335"/>
      <c r="L943" s="335"/>
      <c r="M943" s="335"/>
      <c r="N943" s="335"/>
      <c r="O943" s="335"/>
      <c r="P943" s="336" t="s">
        <v>552</v>
      </c>
      <c r="Q943" s="336"/>
      <c r="R943" s="336"/>
      <c r="S943" s="336"/>
      <c r="T943" s="336"/>
      <c r="U943" s="336"/>
      <c r="V943" s="336"/>
      <c r="W943" s="336"/>
      <c r="X943" s="336"/>
      <c r="Y943" s="337">
        <v>13</v>
      </c>
      <c r="Z943" s="338">
        <v>18</v>
      </c>
      <c r="AA943" s="338">
        <v>18</v>
      </c>
      <c r="AB943" s="339">
        <v>18</v>
      </c>
      <c r="AC943" s="340" t="s">
        <v>553</v>
      </c>
      <c r="AD943" s="340"/>
      <c r="AE943" s="340"/>
      <c r="AF943" s="340"/>
      <c r="AG943" s="340"/>
      <c r="AH943" s="341" t="s">
        <v>481</v>
      </c>
      <c r="AI943" s="342"/>
      <c r="AJ943" s="342"/>
      <c r="AK943" s="342"/>
      <c r="AL943" s="343" t="s">
        <v>481</v>
      </c>
      <c r="AM943" s="344"/>
      <c r="AN943" s="344"/>
      <c r="AO943" s="345"/>
      <c r="AP943" s="346" t="s">
        <v>481</v>
      </c>
      <c r="AQ943" s="346"/>
      <c r="AR943" s="346"/>
      <c r="AS943" s="346"/>
      <c r="AT943" s="346"/>
      <c r="AU943" s="346"/>
      <c r="AV943" s="346"/>
      <c r="AW943" s="346"/>
      <c r="AX943" s="346"/>
    </row>
    <row r="944" spans="1:50" ht="30" customHeight="1" x14ac:dyDescent="0.15">
      <c r="A944" s="362">
        <v>8</v>
      </c>
      <c r="B944" s="362">
        <v>1</v>
      </c>
      <c r="C944" s="333" t="s">
        <v>560</v>
      </c>
      <c r="D944" s="333" t="s">
        <v>561</v>
      </c>
      <c r="E944" s="333" t="s">
        <v>561</v>
      </c>
      <c r="F944" s="333" t="s">
        <v>561</v>
      </c>
      <c r="G944" s="333" t="s">
        <v>561</v>
      </c>
      <c r="H944" s="333" t="s">
        <v>561</v>
      </c>
      <c r="I944" s="333" t="s">
        <v>561</v>
      </c>
      <c r="J944" s="334">
        <v>5010001008813</v>
      </c>
      <c r="K944" s="335"/>
      <c r="L944" s="335"/>
      <c r="M944" s="335"/>
      <c r="N944" s="335"/>
      <c r="O944" s="335"/>
      <c r="P944" s="336" t="s">
        <v>552</v>
      </c>
      <c r="Q944" s="336"/>
      <c r="R944" s="336"/>
      <c r="S944" s="336"/>
      <c r="T944" s="336"/>
      <c r="U944" s="336"/>
      <c r="V944" s="336"/>
      <c r="W944" s="336"/>
      <c r="X944" s="336"/>
      <c r="Y944" s="337">
        <v>10</v>
      </c>
      <c r="Z944" s="338">
        <v>12</v>
      </c>
      <c r="AA944" s="338">
        <v>12</v>
      </c>
      <c r="AB944" s="339">
        <v>12</v>
      </c>
      <c r="AC944" s="340" t="s">
        <v>553</v>
      </c>
      <c r="AD944" s="340"/>
      <c r="AE944" s="340"/>
      <c r="AF944" s="340"/>
      <c r="AG944" s="340"/>
      <c r="AH944" s="341" t="s">
        <v>481</v>
      </c>
      <c r="AI944" s="342"/>
      <c r="AJ944" s="342"/>
      <c r="AK944" s="342"/>
      <c r="AL944" s="343" t="s">
        <v>481</v>
      </c>
      <c r="AM944" s="344"/>
      <c r="AN944" s="344"/>
      <c r="AO944" s="345"/>
      <c r="AP944" s="346" t="s">
        <v>481</v>
      </c>
      <c r="AQ944" s="346"/>
      <c r="AR944" s="346"/>
      <c r="AS944" s="346"/>
      <c r="AT944" s="346"/>
      <c r="AU944" s="346"/>
      <c r="AV944" s="346"/>
      <c r="AW944" s="346"/>
      <c r="AX944" s="346"/>
    </row>
    <row r="945" spans="1:50" ht="30" customHeight="1" x14ac:dyDescent="0.15">
      <c r="A945" s="362">
        <v>9</v>
      </c>
      <c r="B945" s="362">
        <v>1</v>
      </c>
      <c r="C945" s="333" t="s">
        <v>561</v>
      </c>
      <c r="D945" s="333" t="s">
        <v>561</v>
      </c>
      <c r="E945" s="333" t="s">
        <v>561</v>
      </c>
      <c r="F945" s="333" t="s">
        <v>561</v>
      </c>
      <c r="G945" s="333" t="s">
        <v>561</v>
      </c>
      <c r="H945" s="333" t="s">
        <v>561</v>
      </c>
      <c r="I945" s="333" t="s">
        <v>561</v>
      </c>
      <c r="J945" s="334">
        <v>8120001144082</v>
      </c>
      <c r="K945" s="335"/>
      <c r="L945" s="335"/>
      <c r="M945" s="335"/>
      <c r="N945" s="335"/>
      <c r="O945" s="335"/>
      <c r="P945" s="336" t="s">
        <v>552</v>
      </c>
      <c r="Q945" s="336"/>
      <c r="R945" s="336"/>
      <c r="S945" s="336"/>
      <c r="T945" s="336"/>
      <c r="U945" s="336"/>
      <c r="V945" s="336"/>
      <c r="W945" s="336"/>
      <c r="X945" s="336"/>
      <c r="Y945" s="337">
        <v>9</v>
      </c>
      <c r="Z945" s="338">
        <v>8</v>
      </c>
      <c r="AA945" s="338">
        <v>8</v>
      </c>
      <c r="AB945" s="339">
        <v>8</v>
      </c>
      <c r="AC945" s="340" t="s">
        <v>553</v>
      </c>
      <c r="AD945" s="340"/>
      <c r="AE945" s="340"/>
      <c r="AF945" s="340"/>
      <c r="AG945" s="340"/>
      <c r="AH945" s="341" t="s">
        <v>481</v>
      </c>
      <c r="AI945" s="342"/>
      <c r="AJ945" s="342"/>
      <c r="AK945" s="342"/>
      <c r="AL945" s="343" t="s">
        <v>481</v>
      </c>
      <c r="AM945" s="344"/>
      <c r="AN945" s="344"/>
      <c r="AO945" s="345"/>
      <c r="AP945" s="346" t="s">
        <v>481</v>
      </c>
      <c r="AQ945" s="346"/>
      <c r="AR945" s="346"/>
      <c r="AS945" s="346"/>
      <c r="AT945" s="346"/>
      <c r="AU945" s="346"/>
      <c r="AV945" s="346"/>
      <c r="AW945" s="346"/>
      <c r="AX945" s="346"/>
    </row>
    <row r="946" spans="1:50" ht="30" customHeight="1" x14ac:dyDescent="0.15">
      <c r="A946" s="362">
        <v>10</v>
      </c>
      <c r="B946" s="362">
        <v>1</v>
      </c>
      <c r="C946" s="333" t="s">
        <v>562</v>
      </c>
      <c r="D946" s="333" t="s">
        <v>562</v>
      </c>
      <c r="E946" s="333" t="s">
        <v>562</v>
      </c>
      <c r="F946" s="333" t="s">
        <v>562</v>
      </c>
      <c r="G946" s="333" t="s">
        <v>562</v>
      </c>
      <c r="H946" s="333" t="s">
        <v>562</v>
      </c>
      <c r="I946" s="333" t="s">
        <v>562</v>
      </c>
      <c r="J946" s="334">
        <v>9300001000183</v>
      </c>
      <c r="K946" s="335"/>
      <c r="L946" s="335"/>
      <c r="M946" s="335"/>
      <c r="N946" s="335"/>
      <c r="O946" s="335"/>
      <c r="P946" s="336" t="s">
        <v>552</v>
      </c>
      <c r="Q946" s="336"/>
      <c r="R946" s="336"/>
      <c r="S946" s="336"/>
      <c r="T946" s="336"/>
      <c r="U946" s="336"/>
      <c r="V946" s="336"/>
      <c r="W946" s="336"/>
      <c r="X946" s="336"/>
      <c r="Y946" s="337">
        <v>8</v>
      </c>
      <c r="Z946" s="338">
        <v>5</v>
      </c>
      <c r="AA946" s="338">
        <v>5</v>
      </c>
      <c r="AB946" s="339">
        <v>5</v>
      </c>
      <c r="AC946" s="340" t="s">
        <v>553</v>
      </c>
      <c r="AD946" s="340"/>
      <c r="AE946" s="340"/>
      <c r="AF946" s="340"/>
      <c r="AG946" s="340"/>
      <c r="AH946" s="341" t="s">
        <v>481</v>
      </c>
      <c r="AI946" s="342"/>
      <c r="AJ946" s="342"/>
      <c r="AK946" s="342"/>
      <c r="AL946" s="343" t="s">
        <v>481</v>
      </c>
      <c r="AM946" s="344"/>
      <c r="AN946" s="344"/>
      <c r="AO946" s="345"/>
      <c r="AP946" s="346" t="s">
        <v>481</v>
      </c>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260</v>
      </c>
      <c r="AD969" s="134"/>
      <c r="AE969" s="134"/>
      <c r="AF969" s="134"/>
      <c r="AG969" s="134"/>
      <c r="AH969" s="353" t="s">
        <v>286</v>
      </c>
      <c r="AI969" s="350"/>
      <c r="AJ969" s="350"/>
      <c r="AK969" s="350"/>
      <c r="AL969" s="350" t="s">
        <v>21</v>
      </c>
      <c r="AM969" s="350"/>
      <c r="AN969" s="350"/>
      <c r="AO969" s="355"/>
      <c r="AP969" s="356" t="s">
        <v>225</v>
      </c>
      <c r="AQ969" s="356"/>
      <c r="AR969" s="356"/>
      <c r="AS969" s="356"/>
      <c r="AT969" s="356"/>
      <c r="AU969" s="356"/>
      <c r="AV969" s="356"/>
      <c r="AW969" s="356"/>
      <c r="AX969" s="356"/>
    </row>
    <row r="970" spans="1:50" ht="30" customHeight="1" x14ac:dyDescent="0.15">
      <c r="A970" s="362">
        <v>1</v>
      </c>
      <c r="B970" s="362">
        <v>1</v>
      </c>
      <c r="C970" s="347" t="s">
        <v>615</v>
      </c>
      <c r="D970" s="333"/>
      <c r="E970" s="333"/>
      <c r="F970" s="333"/>
      <c r="G970" s="333"/>
      <c r="H970" s="333"/>
      <c r="I970" s="333"/>
      <c r="J970" s="334" t="s">
        <v>481</v>
      </c>
      <c r="K970" s="335"/>
      <c r="L970" s="335"/>
      <c r="M970" s="335"/>
      <c r="N970" s="335"/>
      <c r="O970" s="335"/>
      <c r="P970" s="336" t="s">
        <v>552</v>
      </c>
      <c r="Q970" s="336"/>
      <c r="R970" s="336"/>
      <c r="S970" s="336"/>
      <c r="T970" s="336"/>
      <c r="U970" s="336"/>
      <c r="V970" s="336"/>
      <c r="W970" s="336"/>
      <c r="X970" s="336"/>
      <c r="Y970" s="337">
        <v>15</v>
      </c>
      <c r="Z970" s="338">
        <v>17</v>
      </c>
      <c r="AA970" s="338">
        <v>17</v>
      </c>
      <c r="AB970" s="339">
        <v>17</v>
      </c>
      <c r="AC970" s="349" t="s">
        <v>553</v>
      </c>
      <c r="AD970" s="357"/>
      <c r="AE970" s="357"/>
      <c r="AF970" s="357"/>
      <c r="AG970" s="357"/>
      <c r="AH970" s="358" t="s">
        <v>481</v>
      </c>
      <c r="AI970" s="359"/>
      <c r="AJ970" s="359"/>
      <c r="AK970" s="359"/>
      <c r="AL970" s="343" t="s">
        <v>481</v>
      </c>
      <c r="AM970" s="344"/>
      <c r="AN970" s="344"/>
      <c r="AO970" s="345"/>
      <c r="AP970" s="346" t="s">
        <v>481</v>
      </c>
      <c r="AQ970" s="346"/>
      <c r="AR970" s="346"/>
      <c r="AS970" s="346"/>
      <c r="AT970" s="346"/>
      <c r="AU970" s="346"/>
      <c r="AV970" s="346"/>
      <c r="AW970" s="346"/>
      <c r="AX970" s="346"/>
    </row>
    <row r="971" spans="1:50" ht="30" customHeight="1" x14ac:dyDescent="0.15">
      <c r="A971" s="362">
        <v>2</v>
      </c>
      <c r="B971" s="362">
        <v>1</v>
      </c>
      <c r="C971" s="333" t="s">
        <v>563</v>
      </c>
      <c r="D971" s="333"/>
      <c r="E971" s="333"/>
      <c r="F971" s="333"/>
      <c r="G971" s="333"/>
      <c r="H971" s="333"/>
      <c r="I971" s="333"/>
      <c r="J971" s="334" t="s">
        <v>481</v>
      </c>
      <c r="K971" s="335"/>
      <c r="L971" s="335"/>
      <c r="M971" s="335"/>
      <c r="N971" s="335"/>
      <c r="O971" s="335"/>
      <c r="P971" s="336" t="s">
        <v>552</v>
      </c>
      <c r="Q971" s="336"/>
      <c r="R971" s="336"/>
      <c r="S971" s="336"/>
      <c r="T971" s="336"/>
      <c r="U971" s="336"/>
      <c r="V971" s="336"/>
      <c r="W971" s="336"/>
      <c r="X971" s="336"/>
      <c r="Y971" s="337">
        <v>10</v>
      </c>
      <c r="Z971" s="338">
        <v>6</v>
      </c>
      <c r="AA971" s="338">
        <v>6</v>
      </c>
      <c r="AB971" s="339">
        <v>6</v>
      </c>
      <c r="AC971" s="349" t="s">
        <v>553</v>
      </c>
      <c r="AD971" s="349"/>
      <c r="AE971" s="349"/>
      <c r="AF971" s="349"/>
      <c r="AG971" s="349"/>
      <c r="AH971" s="358" t="s">
        <v>481</v>
      </c>
      <c r="AI971" s="359"/>
      <c r="AJ971" s="359"/>
      <c r="AK971" s="359"/>
      <c r="AL971" s="343" t="s">
        <v>481</v>
      </c>
      <c r="AM971" s="344"/>
      <c r="AN971" s="344"/>
      <c r="AO971" s="345"/>
      <c r="AP971" s="346" t="s">
        <v>481</v>
      </c>
      <c r="AQ971" s="346"/>
      <c r="AR971" s="346"/>
      <c r="AS971" s="346"/>
      <c r="AT971" s="346"/>
      <c r="AU971" s="346"/>
      <c r="AV971" s="346"/>
      <c r="AW971" s="346"/>
      <c r="AX971" s="346"/>
    </row>
    <row r="972" spans="1:50" ht="30" customHeight="1" x14ac:dyDescent="0.15">
      <c r="A972" s="362">
        <v>3</v>
      </c>
      <c r="B972" s="362">
        <v>1</v>
      </c>
      <c r="C972" s="347" t="s">
        <v>564</v>
      </c>
      <c r="D972" s="333"/>
      <c r="E972" s="333"/>
      <c r="F972" s="333"/>
      <c r="G972" s="333"/>
      <c r="H972" s="333"/>
      <c r="I972" s="333"/>
      <c r="J972" s="334" t="s">
        <v>481</v>
      </c>
      <c r="K972" s="335"/>
      <c r="L972" s="335"/>
      <c r="M972" s="335"/>
      <c r="N972" s="335"/>
      <c r="O972" s="335"/>
      <c r="P972" s="348" t="s">
        <v>552</v>
      </c>
      <c r="Q972" s="336"/>
      <c r="R972" s="336"/>
      <c r="S972" s="336"/>
      <c r="T972" s="336"/>
      <c r="U972" s="336"/>
      <c r="V972" s="336"/>
      <c r="W972" s="336"/>
      <c r="X972" s="336"/>
      <c r="Y972" s="337">
        <v>6</v>
      </c>
      <c r="Z972" s="338">
        <v>5</v>
      </c>
      <c r="AA972" s="338">
        <v>5</v>
      </c>
      <c r="AB972" s="339">
        <v>5</v>
      </c>
      <c r="AC972" s="349" t="s">
        <v>553</v>
      </c>
      <c r="AD972" s="349"/>
      <c r="AE972" s="349"/>
      <c r="AF972" s="349"/>
      <c r="AG972" s="349"/>
      <c r="AH972" s="341" t="s">
        <v>481</v>
      </c>
      <c r="AI972" s="342"/>
      <c r="AJ972" s="342"/>
      <c r="AK972" s="342"/>
      <c r="AL972" s="343" t="s">
        <v>481</v>
      </c>
      <c r="AM972" s="344"/>
      <c r="AN972" s="344"/>
      <c r="AO972" s="345"/>
      <c r="AP972" s="346" t="s">
        <v>481</v>
      </c>
      <c r="AQ972" s="346"/>
      <c r="AR972" s="346"/>
      <c r="AS972" s="346"/>
      <c r="AT972" s="346"/>
      <c r="AU972" s="346"/>
      <c r="AV972" s="346"/>
      <c r="AW972" s="346"/>
      <c r="AX972" s="346"/>
    </row>
    <row r="973" spans="1:50" ht="30" customHeight="1" x14ac:dyDescent="0.15">
      <c r="A973" s="362">
        <v>4</v>
      </c>
      <c r="B973" s="362">
        <v>1</v>
      </c>
      <c r="C973" s="347" t="s">
        <v>565</v>
      </c>
      <c r="D973" s="333"/>
      <c r="E973" s="333"/>
      <c r="F973" s="333"/>
      <c r="G973" s="333"/>
      <c r="H973" s="333"/>
      <c r="I973" s="333"/>
      <c r="J973" s="334" t="s">
        <v>481</v>
      </c>
      <c r="K973" s="335"/>
      <c r="L973" s="335"/>
      <c r="M973" s="335"/>
      <c r="N973" s="335"/>
      <c r="O973" s="335"/>
      <c r="P973" s="348" t="s">
        <v>552</v>
      </c>
      <c r="Q973" s="336"/>
      <c r="R973" s="336"/>
      <c r="S973" s="336"/>
      <c r="T973" s="336"/>
      <c r="U973" s="336"/>
      <c r="V973" s="336"/>
      <c r="W973" s="336"/>
      <c r="X973" s="336"/>
      <c r="Y973" s="337">
        <v>5</v>
      </c>
      <c r="Z973" s="338">
        <v>5</v>
      </c>
      <c r="AA973" s="338">
        <v>5</v>
      </c>
      <c r="AB973" s="339">
        <v>5</v>
      </c>
      <c r="AC973" s="349" t="s">
        <v>553</v>
      </c>
      <c r="AD973" s="349"/>
      <c r="AE973" s="349"/>
      <c r="AF973" s="349"/>
      <c r="AG973" s="349"/>
      <c r="AH973" s="341" t="s">
        <v>481</v>
      </c>
      <c r="AI973" s="342"/>
      <c r="AJ973" s="342"/>
      <c r="AK973" s="342"/>
      <c r="AL973" s="343" t="s">
        <v>481</v>
      </c>
      <c r="AM973" s="344"/>
      <c r="AN973" s="344"/>
      <c r="AO973" s="345"/>
      <c r="AP973" s="346" t="s">
        <v>481</v>
      </c>
      <c r="AQ973" s="346"/>
      <c r="AR973" s="346"/>
      <c r="AS973" s="346"/>
      <c r="AT973" s="346"/>
      <c r="AU973" s="346"/>
      <c r="AV973" s="346"/>
      <c r="AW973" s="346"/>
      <c r="AX973" s="346"/>
    </row>
    <row r="974" spans="1:50" ht="30" customHeight="1" x14ac:dyDescent="0.15">
      <c r="A974" s="362">
        <v>5</v>
      </c>
      <c r="B974" s="362">
        <v>1</v>
      </c>
      <c r="C974" s="333" t="s">
        <v>566</v>
      </c>
      <c r="D974" s="333"/>
      <c r="E974" s="333"/>
      <c r="F974" s="333"/>
      <c r="G974" s="333"/>
      <c r="H974" s="333"/>
      <c r="I974" s="333"/>
      <c r="J974" s="334" t="s">
        <v>481</v>
      </c>
      <c r="K974" s="335"/>
      <c r="L974" s="335"/>
      <c r="M974" s="335"/>
      <c r="N974" s="335"/>
      <c r="O974" s="335"/>
      <c r="P974" s="336" t="s">
        <v>552</v>
      </c>
      <c r="Q974" s="336"/>
      <c r="R974" s="336"/>
      <c r="S974" s="336"/>
      <c r="T974" s="336"/>
      <c r="U974" s="336"/>
      <c r="V974" s="336"/>
      <c r="W974" s="336"/>
      <c r="X974" s="336"/>
      <c r="Y974" s="337">
        <v>5</v>
      </c>
      <c r="Z974" s="338">
        <v>5</v>
      </c>
      <c r="AA974" s="338">
        <v>5</v>
      </c>
      <c r="AB974" s="339">
        <v>5</v>
      </c>
      <c r="AC974" s="340" t="s">
        <v>553</v>
      </c>
      <c r="AD974" s="340"/>
      <c r="AE974" s="340"/>
      <c r="AF974" s="340"/>
      <c r="AG974" s="340"/>
      <c r="AH974" s="341" t="s">
        <v>481</v>
      </c>
      <c r="AI974" s="342"/>
      <c r="AJ974" s="342"/>
      <c r="AK974" s="342"/>
      <c r="AL974" s="343" t="s">
        <v>481</v>
      </c>
      <c r="AM974" s="344"/>
      <c r="AN974" s="344"/>
      <c r="AO974" s="345"/>
      <c r="AP974" s="346" t="s">
        <v>481</v>
      </c>
      <c r="AQ974" s="346"/>
      <c r="AR974" s="346"/>
      <c r="AS974" s="346"/>
      <c r="AT974" s="346"/>
      <c r="AU974" s="346"/>
      <c r="AV974" s="346"/>
      <c r="AW974" s="346"/>
      <c r="AX974" s="346"/>
    </row>
    <row r="975" spans="1:50" ht="30" customHeight="1" x14ac:dyDescent="0.15">
      <c r="A975" s="362">
        <v>6</v>
      </c>
      <c r="B975" s="362">
        <v>1</v>
      </c>
      <c r="C975" s="333" t="s">
        <v>567</v>
      </c>
      <c r="D975" s="333"/>
      <c r="E975" s="333"/>
      <c r="F975" s="333"/>
      <c r="G975" s="333"/>
      <c r="H975" s="333"/>
      <c r="I975" s="333"/>
      <c r="J975" s="334" t="s">
        <v>481</v>
      </c>
      <c r="K975" s="335"/>
      <c r="L975" s="335"/>
      <c r="M975" s="335"/>
      <c r="N975" s="335"/>
      <c r="O975" s="335"/>
      <c r="P975" s="336" t="s">
        <v>552</v>
      </c>
      <c r="Q975" s="336"/>
      <c r="R975" s="336"/>
      <c r="S975" s="336"/>
      <c r="T975" s="336"/>
      <c r="U975" s="336"/>
      <c r="V975" s="336"/>
      <c r="W975" s="336"/>
      <c r="X975" s="336"/>
      <c r="Y975" s="337">
        <v>4</v>
      </c>
      <c r="Z975" s="338">
        <v>5</v>
      </c>
      <c r="AA975" s="338">
        <v>5</v>
      </c>
      <c r="AB975" s="339">
        <v>5</v>
      </c>
      <c r="AC975" s="340" t="s">
        <v>553</v>
      </c>
      <c r="AD975" s="340"/>
      <c r="AE975" s="340"/>
      <c r="AF975" s="340"/>
      <c r="AG975" s="340"/>
      <c r="AH975" s="341" t="s">
        <v>481</v>
      </c>
      <c r="AI975" s="342"/>
      <c r="AJ975" s="342"/>
      <c r="AK975" s="342"/>
      <c r="AL975" s="343" t="s">
        <v>481</v>
      </c>
      <c r="AM975" s="344"/>
      <c r="AN975" s="344"/>
      <c r="AO975" s="345"/>
      <c r="AP975" s="346" t="s">
        <v>481</v>
      </c>
      <c r="AQ975" s="346"/>
      <c r="AR975" s="346"/>
      <c r="AS975" s="346"/>
      <c r="AT975" s="346"/>
      <c r="AU975" s="346"/>
      <c r="AV975" s="346"/>
      <c r="AW975" s="346"/>
      <c r="AX975" s="346"/>
    </row>
    <row r="976" spans="1:50" ht="30" customHeight="1" x14ac:dyDescent="0.15">
      <c r="A976" s="362">
        <v>7</v>
      </c>
      <c r="B976" s="362">
        <v>1</v>
      </c>
      <c r="C976" s="333" t="s">
        <v>568</v>
      </c>
      <c r="D976" s="333"/>
      <c r="E976" s="333"/>
      <c r="F976" s="333"/>
      <c r="G976" s="333"/>
      <c r="H976" s="333"/>
      <c r="I976" s="333"/>
      <c r="J976" s="334" t="s">
        <v>481</v>
      </c>
      <c r="K976" s="335"/>
      <c r="L976" s="335"/>
      <c r="M976" s="335"/>
      <c r="N976" s="335"/>
      <c r="O976" s="335"/>
      <c r="P976" s="336" t="s">
        <v>552</v>
      </c>
      <c r="Q976" s="336"/>
      <c r="R976" s="336"/>
      <c r="S976" s="336"/>
      <c r="T976" s="336"/>
      <c r="U976" s="336"/>
      <c r="V976" s="336"/>
      <c r="W976" s="336"/>
      <c r="X976" s="336"/>
      <c r="Y976" s="337">
        <v>4</v>
      </c>
      <c r="Z976" s="338">
        <v>5</v>
      </c>
      <c r="AA976" s="338">
        <v>5</v>
      </c>
      <c r="AB976" s="339">
        <v>5</v>
      </c>
      <c r="AC976" s="340" t="s">
        <v>553</v>
      </c>
      <c r="AD976" s="340"/>
      <c r="AE976" s="340"/>
      <c r="AF976" s="340"/>
      <c r="AG976" s="340"/>
      <c r="AH976" s="341" t="s">
        <v>481</v>
      </c>
      <c r="AI976" s="342"/>
      <c r="AJ976" s="342"/>
      <c r="AK976" s="342"/>
      <c r="AL976" s="343" t="s">
        <v>481</v>
      </c>
      <c r="AM976" s="344"/>
      <c r="AN976" s="344"/>
      <c r="AO976" s="345"/>
      <c r="AP976" s="346" t="s">
        <v>481</v>
      </c>
      <c r="AQ976" s="346"/>
      <c r="AR976" s="346"/>
      <c r="AS976" s="346"/>
      <c r="AT976" s="346"/>
      <c r="AU976" s="346"/>
      <c r="AV976" s="346"/>
      <c r="AW976" s="346"/>
      <c r="AX976" s="346"/>
    </row>
    <row r="977" spans="1:50" ht="30" customHeight="1" x14ac:dyDescent="0.15">
      <c r="A977" s="362">
        <v>8</v>
      </c>
      <c r="B977" s="362">
        <v>1</v>
      </c>
      <c r="C977" s="333" t="s">
        <v>569</v>
      </c>
      <c r="D977" s="333"/>
      <c r="E977" s="333"/>
      <c r="F977" s="333"/>
      <c r="G977" s="333"/>
      <c r="H977" s="333"/>
      <c r="I977" s="333"/>
      <c r="J977" s="334" t="s">
        <v>481</v>
      </c>
      <c r="K977" s="335"/>
      <c r="L977" s="335"/>
      <c r="M977" s="335"/>
      <c r="N977" s="335"/>
      <c r="O977" s="335"/>
      <c r="P977" s="336" t="s">
        <v>552</v>
      </c>
      <c r="Q977" s="336"/>
      <c r="R977" s="336"/>
      <c r="S977" s="336"/>
      <c r="T977" s="336"/>
      <c r="U977" s="336"/>
      <c r="V977" s="336"/>
      <c r="W977" s="336"/>
      <c r="X977" s="336"/>
      <c r="Y977" s="337">
        <v>4</v>
      </c>
      <c r="Z977" s="338">
        <v>4</v>
      </c>
      <c r="AA977" s="338">
        <v>4</v>
      </c>
      <c r="AB977" s="339">
        <v>4</v>
      </c>
      <c r="AC977" s="340" t="s">
        <v>553</v>
      </c>
      <c r="AD977" s="340"/>
      <c r="AE977" s="340"/>
      <c r="AF977" s="340"/>
      <c r="AG977" s="340"/>
      <c r="AH977" s="341" t="s">
        <v>481</v>
      </c>
      <c r="AI977" s="342"/>
      <c r="AJ977" s="342"/>
      <c r="AK977" s="342"/>
      <c r="AL977" s="343" t="s">
        <v>481</v>
      </c>
      <c r="AM977" s="344"/>
      <c r="AN977" s="344"/>
      <c r="AO977" s="345"/>
      <c r="AP977" s="346" t="s">
        <v>481</v>
      </c>
      <c r="AQ977" s="346"/>
      <c r="AR977" s="346"/>
      <c r="AS977" s="346"/>
      <c r="AT977" s="346"/>
      <c r="AU977" s="346"/>
      <c r="AV977" s="346"/>
      <c r="AW977" s="346"/>
      <c r="AX977" s="346"/>
    </row>
    <row r="978" spans="1:50" ht="30" customHeight="1" x14ac:dyDescent="0.15">
      <c r="A978" s="362">
        <v>9</v>
      </c>
      <c r="B978" s="362">
        <v>1</v>
      </c>
      <c r="C978" s="333" t="s">
        <v>570</v>
      </c>
      <c r="D978" s="333"/>
      <c r="E978" s="333"/>
      <c r="F978" s="333"/>
      <c r="G978" s="333"/>
      <c r="H978" s="333"/>
      <c r="I978" s="333"/>
      <c r="J978" s="334" t="s">
        <v>481</v>
      </c>
      <c r="K978" s="335"/>
      <c r="L978" s="335"/>
      <c r="M978" s="335"/>
      <c r="N978" s="335"/>
      <c r="O978" s="335"/>
      <c r="P978" s="336" t="s">
        <v>552</v>
      </c>
      <c r="Q978" s="336"/>
      <c r="R978" s="336"/>
      <c r="S978" s="336"/>
      <c r="T978" s="336"/>
      <c r="U978" s="336"/>
      <c r="V978" s="336"/>
      <c r="W978" s="336"/>
      <c r="X978" s="336"/>
      <c r="Y978" s="337">
        <v>4</v>
      </c>
      <c r="Z978" s="338">
        <v>4</v>
      </c>
      <c r="AA978" s="338">
        <v>4</v>
      </c>
      <c r="AB978" s="339">
        <v>4</v>
      </c>
      <c r="AC978" s="340" t="s">
        <v>553</v>
      </c>
      <c r="AD978" s="340"/>
      <c r="AE978" s="340"/>
      <c r="AF978" s="340"/>
      <c r="AG978" s="340"/>
      <c r="AH978" s="341" t="s">
        <v>481</v>
      </c>
      <c r="AI978" s="342"/>
      <c r="AJ978" s="342"/>
      <c r="AK978" s="342"/>
      <c r="AL978" s="343" t="s">
        <v>481</v>
      </c>
      <c r="AM978" s="344"/>
      <c r="AN978" s="344"/>
      <c r="AO978" s="345"/>
      <c r="AP978" s="346" t="s">
        <v>481</v>
      </c>
      <c r="AQ978" s="346"/>
      <c r="AR978" s="346"/>
      <c r="AS978" s="346"/>
      <c r="AT978" s="346"/>
      <c r="AU978" s="346"/>
      <c r="AV978" s="346"/>
      <c r="AW978" s="346"/>
      <c r="AX978" s="346"/>
    </row>
    <row r="979" spans="1:50" ht="30" customHeight="1" x14ac:dyDescent="0.15">
      <c r="A979" s="362">
        <v>10</v>
      </c>
      <c r="B979" s="362">
        <v>1</v>
      </c>
      <c r="C979" s="333" t="s">
        <v>571</v>
      </c>
      <c r="D979" s="333"/>
      <c r="E979" s="333"/>
      <c r="F979" s="333"/>
      <c r="G979" s="333"/>
      <c r="H979" s="333"/>
      <c r="I979" s="333"/>
      <c r="J979" s="334" t="s">
        <v>481</v>
      </c>
      <c r="K979" s="335"/>
      <c r="L979" s="335"/>
      <c r="M979" s="335"/>
      <c r="N979" s="335"/>
      <c r="O979" s="335"/>
      <c r="P979" s="336" t="s">
        <v>552</v>
      </c>
      <c r="Q979" s="336"/>
      <c r="R979" s="336"/>
      <c r="S979" s="336"/>
      <c r="T979" s="336"/>
      <c r="U979" s="336"/>
      <c r="V979" s="336"/>
      <c r="W979" s="336"/>
      <c r="X979" s="336"/>
      <c r="Y979" s="337">
        <v>4</v>
      </c>
      <c r="Z979" s="338">
        <v>4</v>
      </c>
      <c r="AA979" s="338">
        <v>4</v>
      </c>
      <c r="AB979" s="339">
        <v>4</v>
      </c>
      <c r="AC979" s="340" t="s">
        <v>553</v>
      </c>
      <c r="AD979" s="340"/>
      <c r="AE979" s="340"/>
      <c r="AF979" s="340"/>
      <c r="AG979" s="340"/>
      <c r="AH979" s="341" t="s">
        <v>481</v>
      </c>
      <c r="AI979" s="342"/>
      <c r="AJ979" s="342"/>
      <c r="AK979" s="342"/>
      <c r="AL979" s="343" t="s">
        <v>481</v>
      </c>
      <c r="AM979" s="344"/>
      <c r="AN979" s="344"/>
      <c r="AO979" s="345"/>
      <c r="AP979" s="346" t="s">
        <v>481</v>
      </c>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260</v>
      </c>
      <c r="AD1002" s="134"/>
      <c r="AE1002" s="134"/>
      <c r="AF1002" s="134"/>
      <c r="AG1002" s="134"/>
      <c r="AH1002" s="353" t="s">
        <v>286</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260</v>
      </c>
      <c r="AD1035" s="134"/>
      <c r="AE1035" s="134"/>
      <c r="AF1035" s="134"/>
      <c r="AG1035" s="134"/>
      <c r="AH1035" s="353" t="s">
        <v>286</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260</v>
      </c>
      <c r="AD1068" s="134"/>
      <c r="AE1068" s="134"/>
      <c r="AF1068" s="134"/>
      <c r="AG1068" s="134"/>
      <c r="AH1068" s="353" t="s">
        <v>286</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251</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266</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252</v>
      </c>
      <c r="AQ1102" s="356"/>
      <c r="AR1102" s="356"/>
      <c r="AS1102" s="356"/>
      <c r="AT1102" s="356"/>
      <c r="AU1102" s="356"/>
      <c r="AV1102" s="356"/>
      <c r="AW1102" s="356"/>
      <c r="AX1102" s="356"/>
    </row>
    <row r="1103" spans="1:50" ht="30"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095" priority="14003">
      <formula>IF(RIGHT(TEXT(P14,"0.#"),1)=".",FALSE,TRUE)</formula>
    </cfRule>
    <cfRule type="expression" dxfId="2094" priority="14004">
      <formula>IF(RIGHT(TEXT(P14,"0.#"),1)=".",TRUE,FALSE)</formula>
    </cfRule>
  </conditionalFormatting>
  <conditionalFormatting sqref="AE32">
    <cfRule type="expression" dxfId="2093" priority="13993">
      <formula>IF(RIGHT(TEXT(AE32,"0.#"),1)=".",FALSE,TRUE)</formula>
    </cfRule>
    <cfRule type="expression" dxfId="2092" priority="13994">
      <formula>IF(RIGHT(TEXT(AE32,"0.#"),1)=".",TRUE,FALSE)</formula>
    </cfRule>
  </conditionalFormatting>
  <conditionalFormatting sqref="P18:AX18">
    <cfRule type="expression" dxfId="2091" priority="13879">
      <formula>IF(RIGHT(TEXT(P18,"0.#"),1)=".",FALSE,TRUE)</formula>
    </cfRule>
    <cfRule type="expression" dxfId="2090" priority="13880">
      <formula>IF(RIGHT(TEXT(P18,"0.#"),1)=".",TRUE,FALSE)</formula>
    </cfRule>
  </conditionalFormatting>
  <conditionalFormatting sqref="Y783">
    <cfRule type="expression" dxfId="2089" priority="13875">
      <formula>IF(RIGHT(TEXT(Y783,"0.#"),1)=".",FALSE,TRUE)</formula>
    </cfRule>
    <cfRule type="expression" dxfId="2088" priority="13876">
      <formula>IF(RIGHT(TEXT(Y783,"0.#"),1)=".",TRUE,FALSE)</formula>
    </cfRule>
  </conditionalFormatting>
  <conditionalFormatting sqref="Y792">
    <cfRule type="expression" dxfId="2087" priority="13871">
      <formula>IF(RIGHT(TEXT(Y792,"0.#"),1)=".",FALSE,TRUE)</formula>
    </cfRule>
    <cfRule type="expression" dxfId="2086" priority="13872">
      <formula>IF(RIGHT(TEXT(Y792,"0.#"),1)=".",TRUE,FALSE)</formula>
    </cfRule>
  </conditionalFormatting>
  <conditionalFormatting sqref="Y823:Y830 Y821 Y810:Y817 Y808 Y797:Y804 Y795">
    <cfRule type="expression" dxfId="2085" priority="13653">
      <formula>IF(RIGHT(TEXT(Y795,"0.#"),1)=".",FALSE,TRUE)</formula>
    </cfRule>
    <cfRule type="expression" dxfId="2084" priority="13654">
      <formula>IF(RIGHT(TEXT(Y795,"0.#"),1)=".",TRUE,FALSE)</formula>
    </cfRule>
  </conditionalFormatting>
  <conditionalFormatting sqref="P16:AQ17 P15:AX15 P13:AX13">
    <cfRule type="expression" dxfId="2083" priority="13701">
      <formula>IF(RIGHT(TEXT(P13,"0.#"),1)=".",FALSE,TRUE)</formula>
    </cfRule>
    <cfRule type="expression" dxfId="2082" priority="13702">
      <formula>IF(RIGHT(TEXT(P13,"0.#"),1)=".",TRUE,FALSE)</formula>
    </cfRule>
  </conditionalFormatting>
  <conditionalFormatting sqref="P19:AJ19">
    <cfRule type="expression" dxfId="2081" priority="13699">
      <formula>IF(RIGHT(TEXT(P19,"0.#"),1)=".",FALSE,TRUE)</formula>
    </cfRule>
    <cfRule type="expression" dxfId="2080" priority="13700">
      <formula>IF(RIGHT(TEXT(P19,"0.#"),1)=".",TRUE,FALSE)</formula>
    </cfRule>
  </conditionalFormatting>
  <conditionalFormatting sqref="AE101 AQ101">
    <cfRule type="expression" dxfId="2079" priority="13691">
      <formula>IF(RIGHT(TEXT(AE101,"0.#"),1)=".",FALSE,TRUE)</formula>
    </cfRule>
    <cfRule type="expression" dxfId="2078" priority="13692">
      <formula>IF(RIGHT(TEXT(AE101,"0.#"),1)=".",TRUE,FALSE)</formula>
    </cfRule>
  </conditionalFormatting>
  <conditionalFormatting sqref="Y784:Y791 Y782">
    <cfRule type="expression" dxfId="2077" priority="13677">
      <formula>IF(RIGHT(TEXT(Y782,"0.#"),1)=".",FALSE,TRUE)</formula>
    </cfRule>
    <cfRule type="expression" dxfId="2076" priority="13678">
      <formula>IF(RIGHT(TEXT(Y782,"0.#"),1)=".",TRUE,FALSE)</formula>
    </cfRule>
  </conditionalFormatting>
  <conditionalFormatting sqref="AU783">
    <cfRule type="expression" dxfId="2075" priority="13675">
      <formula>IF(RIGHT(TEXT(AU783,"0.#"),1)=".",FALSE,TRUE)</formula>
    </cfRule>
    <cfRule type="expression" dxfId="2074" priority="13676">
      <formula>IF(RIGHT(TEXT(AU783,"0.#"),1)=".",TRUE,FALSE)</formula>
    </cfRule>
  </conditionalFormatting>
  <conditionalFormatting sqref="AU792">
    <cfRule type="expression" dxfId="2073" priority="13673">
      <formula>IF(RIGHT(TEXT(AU792,"0.#"),1)=".",FALSE,TRUE)</formula>
    </cfRule>
    <cfRule type="expression" dxfId="2072" priority="13674">
      <formula>IF(RIGHT(TEXT(AU792,"0.#"),1)=".",TRUE,FALSE)</formula>
    </cfRule>
  </conditionalFormatting>
  <conditionalFormatting sqref="AU784:AU791 AU782">
    <cfRule type="expression" dxfId="2071" priority="13671">
      <formula>IF(RIGHT(TEXT(AU782,"0.#"),1)=".",FALSE,TRUE)</formula>
    </cfRule>
    <cfRule type="expression" dxfId="2070" priority="13672">
      <formula>IF(RIGHT(TEXT(AU782,"0.#"),1)=".",TRUE,FALSE)</formula>
    </cfRule>
  </conditionalFormatting>
  <conditionalFormatting sqref="Y822 Y809 Y796">
    <cfRule type="expression" dxfId="2069" priority="13657">
      <formula>IF(RIGHT(TEXT(Y796,"0.#"),1)=".",FALSE,TRUE)</formula>
    </cfRule>
    <cfRule type="expression" dxfId="2068" priority="13658">
      <formula>IF(RIGHT(TEXT(Y796,"0.#"),1)=".",TRUE,FALSE)</formula>
    </cfRule>
  </conditionalFormatting>
  <conditionalFormatting sqref="Y831 Y818 Y805">
    <cfRule type="expression" dxfId="2067" priority="13655">
      <formula>IF(RIGHT(TEXT(Y805,"0.#"),1)=".",FALSE,TRUE)</formula>
    </cfRule>
    <cfRule type="expression" dxfId="2066" priority="13656">
      <formula>IF(RIGHT(TEXT(Y805,"0.#"),1)=".",TRUE,FALSE)</formula>
    </cfRule>
  </conditionalFormatting>
  <conditionalFormatting sqref="AU822 AU809 AU796">
    <cfRule type="expression" dxfId="2065" priority="13651">
      <formula>IF(RIGHT(TEXT(AU796,"0.#"),1)=".",FALSE,TRUE)</formula>
    </cfRule>
    <cfRule type="expression" dxfId="2064" priority="13652">
      <formula>IF(RIGHT(TEXT(AU796,"0.#"),1)=".",TRUE,FALSE)</formula>
    </cfRule>
  </conditionalFormatting>
  <conditionalFormatting sqref="AU831 AU818 AU805">
    <cfRule type="expression" dxfId="2063" priority="13649">
      <formula>IF(RIGHT(TEXT(AU805,"0.#"),1)=".",FALSE,TRUE)</formula>
    </cfRule>
    <cfRule type="expression" dxfId="2062" priority="13650">
      <formula>IF(RIGHT(TEXT(AU805,"0.#"),1)=".",TRUE,FALSE)</formula>
    </cfRule>
  </conditionalFormatting>
  <conditionalFormatting sqref="AU823:AU830 AU821 AU810:AU817 AU808 AU797:AU804 AU795">
    <cfRule type="expression" dxfId="2061" priority="13647">
      <formula>IF(RIGHT(TEXT(AU795,"0.#"),1)=".",FALSE,TRUE)</formula>
    </cfRule>
    <cfRule type="expression" dxfId="2060" priority="13648">
      <formula>IF(RIGHT(TEXT(AU795,"0.#"),1)=".",TRUE,FALSE)</formula>
    </cfRule>
  </conditionalFormatting>
  <conditionalFormatting sqref="AM87">
    <cfRule type="expression" dxfId="2059" priority="13301">
      <formula>IF(RIGHT(TEXT(AM87,"0.#"),1)=".",FALSE,TRUE)</formula>
    </cfRule>
    <cfRule type="expression" dxfId="2058" priority="13302">
      <formula>IF(RIGHT(TEXT(AM87,"0.#"),1)=".",TRUE,FALSE)</formula>
    </cfRule>
  </conditionalFormatting>
  <conditionalFormatting sqref="AE55">
    <cfRule type="expression" dxfId="2057" priority="13369">
      <formula>IF(RIGHT(TEXT(AE55,"0.#"),1)=".",FALSE,TRUE)</formula>
    </cfRule>
    <cfRule type="expression" dxfId="2056" priority="13370">
      <formula>IF(RIGHT(TEXT(AE55,"0.#"),1)=".",TRUE,FALSE)</formula>
    </cfRule>
  </conditionalFormatting>
  <conditionalFormatting sqref="AI55">
    <cfRule type="expression" dxfId="2055" priority="13367">
      <formula>IF(RIGHT(TEXT(AI55,"0.#"),1)=".",FALSE,TRUE)</formula>
    </cfRule>
    <cfRule type="expression" dxfId="2054" priority="13368">
      <formula>IF(RIGHT(TEXT(AI55,"0.#"),1)=".",TRUE,FALSE)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AM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1:AO900">
    <cfRule type="expression" dxfId="1259" priority="2071">
      <formula>IF(AND(AL881&gt;=0, RIGHT(TEXT(AL881,"0.#"),1)&lt;&gt;"."),TRUE,FALSE)</formula>
    </cfRule>
    <cfRule type="expression" dxfId="1258" priority="2072">
      <formula>IF(AND(AL881&gt;=0, RIGHT(TEXT(AL881,"0.#"),1)="."),TRUE,FALSE)</formula>
    </cfRule>
    <cfRule type="expression" dxfId="1257" priority="2073">
      <formula>IF(AND(AL881&lt;0, RIGHT(TEXT(AL881,"0.#"),1)&lt;&gt;"."),TRUE,FALSE)</formula>
    </cfRule>
    <cfRule type="expression" dxfId="1256" priority="2074">
      <formula>IF(AND(AL881&lt;0, RIGHT(TEXT(AL881,"0.#"),1)="."),TRUE,FALSE)</formula>
    </cfRule>
  </conditionalFormatting>
  <conditionalFormatting sqref="AL871:AO880">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15:AO933">
    <cfRule type="expression" dxfId="1251" priority="2059">
      <formula>IF(AND(AL915&gt;=0, RIGHT(TEXT(AL915,"0.#"),1)&lt;&gt;"."),TRUE,FALSE)</formula>
    </cfRule>
    <cfRule type="expression" dxfId="1250" priority="2060">
      <formula>IF(AND(AL915&gt;=0, RIGHT(TEXT(AL915,"0.#"),1)="."),TRUE,FALSE)</formula>
    </cfRule>
    <cfRule type="expression" dxfId="1249" priority="2061">
      <formula>IF(AND(AL915&lt;0, RIGHT(TEXT(AL915,"0.#"),1)&lt;&gt;"."),TRUE,FALSE)</formula>
    </cfRule>
    <cfRule type="expression" dxfId="1248" priority="2062">
      <formula>IF(AND(AL915&lt;0, RIGHT(TEXT(AL915,"0.#"),1)="."),TRUE,FALSE)</formula>
    </cfRule>
  </conditionalFormatting>
  <conditionalFormatting sqref="AL904:AO914">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38:O867 J904:O933 J937:O966 J970:O999 J1003:O1032 J1036:O1065 J1103:O1132 J871:O873 J876:O900">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1" max="49" man="1"/>
    <brk id="189" max="49" man="1"/>
    <brk id="699" max="49" man="1"/>
    <brk id="727" max="49" man="1"/>
    <brk id="779" max="49" man="1"/>
    <brk id="901" max="49"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277</v>
      </c>
    </row>
    <row r="2" spans="1:42" ht="13.5" customHeight="1" x14ac:dyDescent="0.15">
      <c r="A2" s="14" t="s">
        <v>84</v>
      </c>
      <c r="B2" s="15"/>
      <c r="C2" s="13" t="str">
        <f>IF(B2="","",A2)</f>
        <v/>
      </c>
      <c r="D2" s="13" t="str">
        <f>IF(C2="","",IF(D1&lt;&gt;"",CONCATENATE(D1,"、",C2),C2))</f>
        <v/>
      </c>
      <c r="F2" s="12" t="s">
        <v>71</v>
      </c>
      <c r="G2" s="17" t="s">
        <v>480</v>
      </c>
      <c r="H2" s="13" t="str">
        <f>IF(G2="","",F2)</f>
        <v>一般会計</v>
      </c>
      <c r="I2" s="13" t="str">
        <f>IF(H2="","",IF(I1&lt;&gt;"",CONCATENATE(I1,"、",H2),H2))</f>
        <v>一般会計</v>
      </c>
      <c r="K2" s="14" t="s">
        <v>102</v>
      </c>
      <c r="L2" s="15"/>
      <c r="M2" s="13" t="str">
        <f>IF(L2="","",K2)</f>
        <v/>
      </c>
      <c r="N2" s="13" t="str">
        <f>IF(M2="","",IF(N1&lt;&gt;"",CONCATENATE(N1,"、",M2),M2))</f>
        <v/>
      </c>
      <c r="O2" s="13"/>
      <c r="P2" s="12" t="s">
        <v>73</v>
      </c>
      <c r="Q2" s="17" t="s">
        <v>480</v>
      </c>
      <c r="R2" s="13" t="str">
        <f>IF(Q2="","",P2)</f>
        <v>直接実施</v>
      </c>
      <c r="S2" s="13" t="str">
        <f>IF(R2="","",IF(S1&lt;&gt;"",CONCATENATE(S1,"、",R2),R2))</f>
        <v>直接実施</v>
      </c>
      <c r="T2" s="13"/>
      <c r="U2" s="32" t="s">
        <v>186</v>
      </c>
      <c r="W2" s="32" t="s">
        <v>176</v>
      </c>
      <c r="Y2" s="32" t="s">
        <v>67</v>
      </c>
      <c r="Z2" s="30"/>
      <c r="AA2" s="32" t="s">
        <v>336</v>
      </c>
      <c r="AB2" s="31"/>
      <c r="AC2" s="33" t="s">
        <v>134</v>
      </c>
      <c r="AD2" s="28"/>
      <c r="AE2" s="35" t="s">
        <v>172</v>
      </c>
      <c r="AF2" s="30"/>
      <c r="AG2" s="46" t="s">
        <v>290</v>
      </c>
      <c r="AI2" s="44" t="s">
        <v>326</v>
      </c>
      <c r="AK2" s="44" t="s">
        <v>215</v>
      </c>
      <c r="AM2" s="73"/>
      <c r="AN2" s="73"/>
      <c r="AP2" s="46"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480</v>
      </c>
      <c r="R3" s="13" t="str">
        <f t="shared" ref="R3:R8" si="3">IF(Q3="","",P3)</f>
        <v>委託・請負</v>
      </c>
      <c r="S3" s="13" t="str">
        <f t="shared" ref="S3:S8" si="4">IF(R3="",S2,IF(S2&lt;&gt;"",CONCATENATE(S2,"、",R3),R3))</f>
        <v>直接実施、委託・請負</v>
      </c>
      <c r="T3" s="13"/>
      <c r="U3" s="32" t="s">
        <v>338</v>
      </c>
      <c r="W3" s="32" t="s">
        <v>149</v>
      </c>
      <c r="Y3" s="32" t="s">
        <v>68</v>
      </c>
      <c r="Z3" s="30"/>
      <c r="AA3" s="32" t="s">
        <v>446</v>
      </c>
      <c r="AB3" s="31"/>
      <c r="AC3" s="33" t="s">
        <v>135</v>
      </c>
      <c r="AD3" s="28"/>
      <c r="AE3" s="35" t="s">
        <v>173</v>
      </c>
      <c r="AF3" s="30"/>
      <c r="AG3" s="46" t="s">
        <v>291</v>
      </c>
      <c r="AI3" s="44" t="s">
        <v>208</v>
      </c>
      <c r="AK3" s="44" t="str">
        <f>CHAR(CODE(AK2)+1)</f>
        <v>B</v>
      </c>
      <c r="AM3" s="73"/>
      <c r="AN3" s="73"/>
      <c r="AP3" s="46"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480</v>
      </c>
      <c r="R4" s="13" t="str">
        <f t="shared" si="3"/>
        <v>補助</v>
      </c>
      <c r="S4" s="13" t="str">
        <f t="shared" si="4"/>
        <v>直接実施、委託・請負、補助</v>
      </c>
      <c r="T4" s="13"/>
      <c r="U4" s="32" t="s">
        <v>339</v>
      </c>
      <c r="W4" s="32" t="s">
        <v>150</v>
      </c>
      <c r="Y4" s="32" t="s">
        <v>353</v>
      </c>
      <c r="Z4" s="30"/>
      <c r="AA4" s="32" t="s">
        <v>447</v>
      </c>
      <c r="AB4" s="31"/>
      <c r="AC4" s="32" t="s">
        <v>136</v>
      </c>
      <c r="AD4" s="28"/>
      <c r="AE4" s="35" t="s">
        <v>174</v>
      </c>
      <c r="AF4" s="30"/>
      <c r="AG4" s="46" t="s">
        <v>292</v>
      </c>
      <c r="AI4" s="44" t="s">
        <v>210</v>
      </c>
      <c r="AK4" s="44" t="str">
        <f t="shared" ref="AK4:AK49" si="7">CHAR(CODE(AK3)+1)</f>
        <v>C</v>
      </c>
      <c r="AM4" s="73"/>
      <c r="AN4" s="73"/>
      <c r="AP4" s="46"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直接実施、委託・請負、補助</v>
      </c>
      <c r="T5" s="13"/>
      <c r="W5" s="32" t="s">
        <v>248</v>
      </c>
      <c r="Y5" s="32" t="s">
        <v>354</v>
      </c>
      <c r="Z5" s="30"/>
      <c r="AA5" s="32" t="s">
        <v>448</v>
      </c>
      <c r="AB5" s="31"/>
      <c r="AC5" s="32" t="s">
        <v>175</v>
      </c>
      <c r="AD5" s="31"/>
      <c r="AE5" s="35" t="s">
        <v>303</v>
      </c>
      <c r="AF5" s="30"/>
      <c r="AG5" s="46" t="s">
        <v>293</v>
      </c>
      <c r="AI5" s="44" t="s">
        <v>341</v>
      </c>
      <c r="AK5" s="44" t="str">
        <f t="shared" si="7"/>
        <v>D</v>
      </c>
      <c r="AP5" s="46"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直接実施、委託・請負、補助</v>
      </c>
      <c r="T6" s="13"/>
      <c r="U6" s="32" t="s">
        <v>305</v>
      </c>
      <c r="W6" s="32" t="s">
        <v>151</v>
      </c>
      <c r="Y6" s="32" t="s">
        <v>355</v>
      </c>
      <c r="Z6" s="30"/>
      <c r="AA6" s="32" t="s">
        <v>449</v>
      </c>
      <c r="AB6" s="31"/>
      <c r="AC6" s="32" t="s">
        <v>137</v>
      </c>
      <c r="AD6" s="31"/>
      <c r="AE6" s="35" t="s">
        <v>300</v>
      </c>
      <c r="AF6" s="30"/>
      <c r="AG6" s="46" t="s">
        <v>294</v>
      </c>
      <c r="AI6" s="44" t="s">
        <v>342</v>
      </c>
      <c r="AK6" s="44" t="str">
        <f>CHAR(CODE(AK5)+1)</f>
        <v>E</v>
      </c>
      <c r="AP6" s="46" t="s">
        <v>294</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直接実施、委託・請負、補助</v>
      </c>
      <c r="T7" s="13"/>
      <c r="U7" s="32" t="s">
        <v>168</v>
      </c>
      <c r="W7" s="32" t="s">
        <v>152</v>
      </c>
      <c r="Y7" s="32" t="s">
        <v>356</v>
      </c>
      <c r="Z7" s="30"/>
      <c r="AA7" s="32" t="s">
        <v>450</v>
      </c>
      <c r="AB7" s="31"/>
      <c r="AC7" s="31"/>
      <c r="AD7" s="31"/>
      <c r="AE7" s="32" t="s">
        <v>137</v>
      </c>
      <c r="AF7" s="30"/>
      <c r="AG7" s="46" t="s">
        <v>295</v>
      </c>
      <c r="AH7" s="77"/>
      <c r="AI7" s="46" t="s">
        <v>319</v>
      </c>
      <c r="AK7" s="44" t="str">
        <f>CHAR(CODE(AK6)+1)</f>
        <v>F</v>
      </c>
      <c r="AP7" s="46"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直接実施、委託・請負、補助</v>
      </c>
      <c r="T8" s="13"/>
      <c r="U8" s="32" t="s">
        <v>306</v>
      </c>
      <c r="W8" s="32" t="s">
        <v>153</v>
      </c>
      <c r="Y8" s="32" t="s">
        <v>357</v>
      </c>
      <c r="Z8" s="30"/>
      <c r="AA8" s="32" t="s">
        <v>451</v>
      </c>
      <c r="AB8" s="31"/>
      <c r="AC8" s="31"/>
      <c r="AD8" s="31"/>
      <c r="AE8" s="31"/>
      <c r="AF8" s="30"/>
      <c r="AG8" s="46" t="s">
        <v>296</v>
      </c>
      <c r="AI8" s="44" t="s">
        <v>320</v>
      </c>
      <c r="AK8" s="44" t="str">
        <f t="shared" si="7"/>
        <v>G</v>
      </c>
      <c r="AP8" s="46" t="s">
        <v>296</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317</v>
      </c>
      <c r="W9" s="32" t="s">
        <v>154</v>
      </c>
      <c r="Y9" s="32" t="s">
        <v>358</v>
      </c>
      <c r="Z9" s="30"/>
      <c r="AA9" s="32" t="s">
        <v>452</v>
      </c>
      <c r="AB9" s="31"/>
      <c r="AC9" s="31"/>
      <c r="AD9" s="31"/>
      <c r="AE9" s="31"/>
      <c r="AF9" s="30"/>
      <c r="AG9" s="46" t="s">
        <v>297</v>
      </c>
      <c r="AI9" s="72"/>
      <c r="AK9" s="44" t="str">
        <f t="shared" si="7"/>
        <v>H</v>
      </c>
      <c r="AP9" s="46" t="s">
        <v>297</v>
      </c>
    </row>
    <row r="10" spans="1:42" ht="13.5" customHeight="1" x14ac:dyDescent="0.15">
      <c r="A10" s="14" t="s">
        <v>249</v>
      </c>
      <c r="B10" s="15"/>
      <c r="C10" s="13" t="str">
        <f t="shared" si="0"/>
        <v/>
      </c>
      <c r="D10" s="13" t="str">
        <f t="shared" si="8"/>
        <v/>
      </c>
      <c r="F10" s="18" t="s">
        <v>116</v>
      </c>
      <c r="G10" s="17"/>
      <c r="H10" s="13" t="str">
        <f t="shared" si="1"/>
        <v/>
      </c>
      <c r="I10" s="13" t="str">
        <f t="shared" si="5"/>
        <v>一般会計</v>
      </c>
      <c r="K10" s="14" t="s">
        <v>253</v>
      </c>
      <c r="L10" s="15"/>
      <c r="M10" s="13" t="str">
        <f t="shared" si="2"/>
        <v/>
      </c>
      <c r="N10" s="13" t="str">
        <f t="shared" si="6"/>
        <v/>
      </c>
      <c r="O10" s="13"/>
      <c r="P10" s="13" t="str">
        <f>S8</f>
        <v>直接実施、委託・請負、補助</v>
      </c>
      <c r="Q10" s="19"/>
      <c r="T10" s="13"/>
      <c r="W10" s="32" t="s">
        <v>155</v>
      </c>
      <c r="Y10" s="32" t="s">
        <v>359</v>
      </c>
      <c r="Z10" s="30"/>
      <c r="AA10" s="32" t="s">
        <v>453</v>
      </c>
      <c r="AB10" s="31"/>
      <c r="AC10" s="31"/>
      <c r="AD10" s="31"/>
      <c r="AE10" s="31"/>
      <c r="AF10" s="30"/>
      <c r="AG10" s="46" t="s">
        <v>282</v>
      </c>
      <c r="AK10" s="44" t="str">
        <f t="shared" si="7"/>
        <v>I</v>
      </c>
      <c r="AP10" s="44" t="s">
        <v>278</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480</v>
      </c>
      <c r="M11" s="13" t="str">
        <f t="shared" si="2"/>
        <v>その他の事項経費</v>
      </c>
      <c r="N11" s="13" t="str">
        <f t="shared" si="6"/>
        <v>その他の事項経費</v>
      </c>
      <c r="O11" s="13"/>
      <c r="P11" s="13"/>
      <c r="Q11" s="19"/>
      <c r="T11" s="13"/>
      <c r="W11" s="32" t="s">
        <v>156</v>
      </c>
      <c r="Y11" s="32" t="s">
        <v>360</v>
      </c>
      <c r="Z11" s="30"/>
      <c r="AA11" s="32" t="s">
        <v>454</v>
      </c>
      <c r="AB11" s="31"/>
      <c r="AC11" s="31"/>
      <c r="AD11" s="31"/>
      <c r="AE11" s="31"/>
      <c r="AF11" s="30"/>
      <c r="AG11" s="44" t="s">
        <v>285</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361</v>
      </c>
      <c r="Z12" s="30"/>
      <c r="AA12" s="32" t="s">
        <v>455</v>
      </c>
      <c r="AB12" s="31"/>
      <c r="AC12" s="31"/>
      <c r="AD12" s="31"/>
      <c r="AE12" s="31"/>
      <c r="AF12" s="30"/>
      <c r="AG12" s="44" t="s">
        <v>283</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362</v>
      </c>
      <c r="Z13" s="30"/>
      <c r="AA13" s="32" t="s">
        <v>456</v>
      </c>
      <c r="AB13" s="31"/>
      <c r="AC13" s="31"/>
      <c r="AD13" s="31"/>
      <c r="AE13" s="31"/>
      <c r="AF13" s="30"/>
      <c r="AG13" s="44" t="s">
        <v>284</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363</v>
      </c>
      <c r="Z14" s="30"/>
      <c r="AA14" s="32" t="s">
        <v>457</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364</v>
      </c>
      <c r="Z15" s="30"/>
      <c r="AA15" s="32" t="s">
        <v>458</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365</v>
      </c>
      <c r="Z16" s="30"/>
      <c r="AA16" s="32" t="s">
        <v>459</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366</v>
      </c>
      <c r="Z17" s="30"/>
      <c r="AA17" s="32" t="s">
        <v>460</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367</v>
      </c>
      <c r="Z18" s="30"/>
      <c r="AA18" s="32" t="s">
        <v>461</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368</v>
      </c>
      <c r="Z19" s="30"/>
      <c r="AA19" s="32" t="s">
        <v>462</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369</v>
      </c>
      <c r="Z20" s="30"/>
      <c r="AA20" s="32" t="s">
        <v>463</v>
      </c>
      <c r="AB20" s="31"/>
      <c r="AC20" s="31"/>
      <c r="AD20" s="31"/>
      <c r="AE20" s="31"/>
      <c r="AF20" s="30"/>
      <c r="AK20" s="44" t="str">
        <f t="shared" si="7"/>
        <v>S</v>
      </c>
    </row>
    <row r="21" spans="1:37" ht="13.5" customHeight="1" x14ac:dyDescent="0.15">
      <c r="A21" s="14" t="s">
        <v>239</v>
      </c>
      <c r="B21" s="15" t="s">
        <v>480</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W21" s="32" t="s">
        <v>166</v>
      </c>
      <c r="Y21" s="32" t="s">
        <v>370</v>
      </c>
      <c r="Z21" s="30"/>
      <c r="AA21" s="32" t="s">
        <v>464</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W22" s="32" t="s">
        <v>167</v>
      </c>
      <c r="Y22" s="32" t="s">
        <v>371</v>
      </c>
      <c r="Z22" s="30"/>
      <c r="AA22" s="32" t="s">
        <v>465</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Y23" s="32" t="s">
        <v>372</v>
      </c>
      <c r="Z23" s="30"/>
      <c r="AA23" s="32" t="s">
        <v>466</v>
      </c>
      <c r="AB23" s="31"/>
      <c r="AC23" s="31"/>
      <c r="AD23" s="31"/>
      <c r="AE23" s="31"/>
      <c r="AF23" s="30"/>
      <c r="AK23" s="44" t="str">
        <f t="shared" si="7"/>
        <v>V</v>
      </c>
    </row>
    <row r="24" spans="1:37" ht="13.5" customHeight="1" x14ac:dyDescent="0.15">
      <c r="A24" s="83" t="s">
        <v>324</v>
      </c>
      <c r="B24" s="15"/>
      <c r="C24" s="13" t="str">
        <f t="shared" si="9"/>
        <v/>
      </c>
      <c r="D24" s="13" t="str">
        <f>IF(C24="",D23,IF(D23&lt;&gt;"",CONCATENATE(D23,"、",C24),C24))</f>
        <v>地方創生</v>
      </c>
      <c r="F24" s="18" t="s">
        <v>329</v>
      </c>
      <c r="G24" s="17"/>
      <c r="H24" s="13" t="str">
        <f t="shared" si="1"/>
        <v/>
      </c>
      <c r="I24" s="13" t="str">
        <f t="shared" si="5"/>
        <v>一般会計</v>
      </c>
      <c r="K24" s="13"/>
      <c r="L24" s="13"/>
      <c r="O24" s="13"/>
      <c r="P24" s="13"/>
      <c r="Q24" s="19"/>
      <c r="T24" s="13"/>
      <c r="Y24" s="32" t="s">
        <v>373</v>
      </c>
      <c r="Z24" s="30"/>
      <c r="AA24" s="32" t="s">
        <v>467</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374</v>
      </c>
      <c r="Z25" s="30"/>
      <c r="AA25" s="32" t="s">
        <v>468</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375</v>
      </c>
      <c r="Z26" s="30"/>
      <c r="AA26" s="32" t="s">
        <v>469</v>
      </c>
      <c r="AB26" s="31"/>
      <c r="AC26" s="31"/>
      <c r="AD26" s="31"/>
      <c r="AE26" s="31"/>
      <c r="AF26" s="30"/>
      <c r="AK26" s="44" t="str">
        <f t="shared" si="7"/>
        <v>Y</v>
      </c>
    </row>
    <row r="27" spans="1:37" ht="13.5" customHeight="1" x14ac:dyDescent="0.15">
      <c r="A27" s="13" t="str">
        <f>IF(D24="", "-", D24)</f>
        <v>地方創生</v>
      </c>
      <c r="B27" s="13"/>
      <c r="F27" s="18" t="s">
        <v>131</v>
      </c>
      <c r="G27" s="17"/>
      <c r="H27" s="13" t="str">
        <f t="shared" si="1"/>
        <v/>
      </c>
      <c r="I27" s="13" t="str">
        <f t="shared" si="5"/>
        <v>一般会計</v>
      </c>
      <c r="K27" s="13"/>
      <c r="L27" s="13"/>
      <c r="O27" s="13"/>
      <c r="P27" s="13"/>
      <c r="Q27" s="19"/>
      <c r="T27" s="13"/>
      <c r="Y27" s="32" t="s">
        <v>376</v>
      </c>
      <c r="Z27" s="30"/>
      <c r="AA27" s="32" t="s">
        <v>470</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377</v>
      </c>
      <c r="Z28" s="30"/>
      <c r="AA28" s="32" t="s">
        <v>471</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378</v>
      </c>
      <c r="Z29" s="30"/>
      <c r="AA29" s="32" t="s">
        <v>472</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379</v>
      </c>
      <c r="Z30" s="30"/>
      <c r="AA30" s="32" t="s">
        <v>473</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380</v>
      </c>
      <c r="Z31" s="30"/>
      <c r="AA31" s="32" t="s">
        <v>474</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381</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382</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383</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384</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385</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386</v>
      </c>
      <c r="Z37" s="30"/>
      <c r="AF37" s="30"/>
      <c r="AK37" s="44" t="str">
        <f t="shared" si="7"/>
        <v>j</v>
      </c>
    </row>
    <row r="38" spans="1:37" x14ac:dyDescent="0.15">
      <c r="A38" s="13"/>
      <c r="B38" s="13"/>
      <c r="F38" s="13"/>
      <c r="G38" s="19"/>
      <c r="K38" s="13"/>
      <c r="L38" s="13"/>
      <c r="O38" s="13"/>
      <c r="P38" s="13"/>
      <c r="Q38" s="19"/>
      <c r="T38" s="13"/>
      <c r="Y38" s="32" t="s">
        <v>387</v>
      </c>
      <c r="Z38" s="30"/>
      <c r="AF38" s="30"/>
      <c r="AK38" s="44" t="str">
        <f t="shared" si="7"/>
        <v>k</v>
      </c>
    </row>
    <row r="39" spans="1:37" x14ac:dyDescent="0.15">
      <c r="A39" s="13"/>
      <c r="B39" s="13"/>
      <c r="F39" s="13" t="str">
        <f>I37</f>
        <v>一般会計</v>
      </c>
      <c r="G39" s="19"/>
      <c r="K39" s="13"/>
      <c r="L39" s="13"/>
      <c r="O39" s="13"/>
      <c r="P39" s="13"/>
      <c r="Q39" s="19"/>
      <c r="T39" s="13"/>
      <c r="Y39" s="32" t="s">
        <v>388</v>
      </c>
      <c r="Z39" s="30"/>
      <c r="AF39" s="30"/>
      <c r="AK39" s="44" t="str">
        <f t="shared" si="7"/>
        <v>l</v>
      </c>
    </row>
    <row r="40" spans="1:37" x14ac:dyDescent="0.15">
      <c r="A40" s="13"/>
      <c r="B40" s="13"/>
      <c r="F40" s="13"/>
      <c r="G40" s="19"/>
      <c r="K40" s="13"/>
      <c r="L40" s="13"/>
      <c r="O40" s="13"/>
      <c r="P40" s="13"/>
      <c r="Q40" s="19"/>
      <c r="T40" s="13"/>
      <c r="Y40" s="32" t="s">
        <v>389</v>
      </c>
      <c r="Z40" s="30"/>
      <c r="AF40" s="30"/>
      <c r="AK40" s="44" t="str">
        <f t="shared" si="7"/>
        <v>m</v>
      </c>
    </row>
    <row r="41" spans="1:37" x14ac:dyDescent="0.15">
      <c r="A41" s="13"/>
      <c r="B41" s="13"/>
      <c r="F41" s="13"/>
      <c r="G41" s="19"/>
      <c r="K41" s="13"/>
      <c r="L41" s="13"/>
      <c r="O41" s="13"/>
      <c r="P41" s="13"/>
      <c r="Q41" s="19"/>
      <c r="T41" s="13"/>
      <c r="Y41" s="32" t="s">
        <v>390</v>
      </c>
      <c r="Z41" s="30"/>
      <c r="AF41" s="30"/>
      <c r="AK41" s="44" t="str">
        <f t="shared" si="7"/>
        <v>n</v>
      </c>
    </row>
    <row r="42" spans="1:37" x14ac:dyDescent="0.15">
      <c r="A42" s="13"/>
      <c r="B42" s="13"/>
      <c r="F42" s="13"/>
      <c r="G42" s="19"/>
      <c r="K42" s="13"/>
      <c r="L42" s="13"/>
      <c r="O42" s="13"/>
      <c r="P42" s="13"/>
      <c r="Q42" s="19"/>
      <c r="T42" s="13"/>
      <c r="Y42" s="32" t="s">
        <v>391</v>
      </c>
      <c r="Z42" s="30"/>
      <c r="AF42" s="30"/>
      <c r="AK42" s="44" t="str">
        <f t="shared" si="7"/>
        <v>o</v>
      </c>
    </row>
    <row r="43" spans="1:37" x14ac:dyDescent="0.15">
      <c r="A43" s="13"/>
      <c r="B43" s="13"/>
      <c r="F43" s="13"/>
      <c r="G43" s="19"/>
      <c r="K43" s="13"/>
      <c r="L43" s="13"/>
      <c r="O43" s="13"/>
      <c r="P43" s="13"/>
      <c r="Q43" s="19"/>
      <c r="T43" s="13"/>
      <c r="Y43" s="32" t="s">
        <v>392</v>
      </c>
      <c r="Z43" s="30"/>
      <c r="AF43" s="30"/>
      <c r="AK43" s="44" t="str">
        <f t="shared" si="7"/>
        <v>p</v>
      </c>
    </row>
    <row r="44" spans="1:37" x14ac:dyDescent="0.15">
      <c r="A44" s="13"/>
      <c r="B44" s="13"/>
      <c r="F44" s="13"/>
      <c r="G44" s="19"/>
      <c r="K44" s="13"/>
      <c r="L44" s="13"/>
      <c r="O44" s="13"/>
      <c r="P44" s="13"/>
      <c r="Q44" s="19"/>
      <c r="T44" s="13"/>
      <c r="Y44" s="32" t="s">
        <v>393</v>
      </c>
      <c r="Z44" s="30"/>
      <c r="AF44" s="30"/>
      <c r="AK44" s="44" t="str">
        <f t="shared" si="7"/>
        <v>q</v>
      </c>
    </row>
    <row r="45" spans="1:37" x14ac:dyDescent="0.15">
      <c r="A45" s="13"/>
      <c r="B45" s="13"/>
      <c r="F45" s="13"/>
      <c r="G45" s="19"/>
      <c r="K45" s="13"/>
      <c r="L45" s="13"/>
      <c r="O45" s="13"/>
      <c r="P45" s="13"/>
      <c r="Q45" s="19"/>
      <c r="T45" s="13"/>
      <c r="Y45" s="32" t="s">
        <v>394</v>
      </c>
      <c r="Z45" s="30"/>
      <c r="AF45" s="30"/>
      <c r="AK45" s="44" t="str">
        <f t="shared" si="7"/>
        <v>r</v>
      </c>
    </row>
    <row r="46" spans="1:37" x14ac:dyDescent="0.15">
      <c r="A46" s="13"/>
      <c r="B46" s="13"/>
      <c r="F46" s="13"/>
      <c r="G46" s="19"/>
      <c r="K46" s="13"/>
      <c r="L46" s="13"/>
      <c r="O46" s="13"/>
      <c r="P46" s="13"/>
      <c r="Q46" s="19"/>
      <c r="T46" s="13"/>
      <c r="Y46" s="32" t="s">
        <v>395</v>
      </c>
      <c r="Z46" s="30"/>
      <c r="AF46" s="30"/>
      <c r="AK46" s="44" t="str">
        <f t="shared" si="7"/>
        <v>s</v>
      </c>
    </row>
    <row r="47" spans="1:37" x14ac:dyDescent="0.15">
      <c r="A47" s="13"/>
      <c r="B47" s="13"/>
      <c r="F47" s="13"/>
      <c r="G47" s="19"/>
      <c r="K47" s="13"/>
      <c r="L47" s="13"/>
      <c r="O47" s="13"/>
      <c r="P47" s="13"/>
      <c r="Q47" s="19"/>
      <c r="T47" s="13"/>
      <c r="Y47" s="32" t="s">
        <v>396</v>
      </c>
      <c r="Z47" s="30"/>
      <c r="AF47" s="30"/>
      <c r="AK47" s="44" t="str">
        <f t="shared" si="7"/>
        <v>t</v>
      </c>
    </row>
    <row r="48" spans="1:37" x14ac:dyDescent="0.15">
      <c r="A48" s="13"/>
      <c r="B48" s="13"/>
      <c r="F48" s="13"/>
      <c r="G48" s="19"/>
      <c r="K48" s="13"/>
      <c r="L48" s="13"/>
      <c r="O48" s="13"/>
      <c r="P48" s="13"/>
      <c r="Q48" s="19"/>
      <c r="T48" s="13"/>
      <c r="Y48" s="32" t="s">
        <v>397</v>
      </c>
      <c r="Z48" s="30"/>
      <c r="AF48" s="30"/>
      <c r="AK48" s="44" t="str">
        <f t="shared" si="7"/>
        <v>u</v>
      </c>
    </row>
    <row r="49" spans="1:37" x14ac:dyDescent="0.15">
      <c r="A49" s="13"/>
      <c r="B49" s="13"/>
      <c r="F49" s="13"/>
      <c r="G49" s="19"/>
      <c r="K49" s="13"/>
      <c r="L49" s="13"/>
      <c r="O49" s="13"/>
      <c r="P49" s="13"/>
      <c r="Q49" s="19"/>
      <c r="T49" s="13"/>
      <c r="Y49" s="32" t="s">
        <v>398</v>
      </c>
      <c r="Z49" s="30"/>
      <c r="AF49" s="30"/>
      <c r="AK49" s="44" t="str">
        <f t="shared" si="7"/>
        <v>v</v>
      </c>
    </row>
    <row r="50" spans="1:37" x14ac:dyDescent="0.15">
      <c r="A50" s="13"/>
      <c r="B50" s="13"/>
      <c r="F50" s="13"/>
      <c r="G50" s="19"/>
      <c r="K50" s="13"/>
      <c r="L50" s="13"/>
      <c r="O50" s="13"/>
      <c r="P50" s="13"/>
      <c r="Q50" s="19"/>
      <c r="T50" s="13"/>
      <c r="Y50" s="32" t="s">
        <v>399</v>
      </c>
      <c r="Z50" s="30"/>
      <c r="AF50" s="30"/>
    </row>
    <row r="51" spans="1:37" x14ac:dyDescent="0.15">
      <c r="A51" s="13"/>
      <c r="B51" s="13"/>
      <c r="F51" s="13"/>
      <c r="G51" s="19"/>
      <c r="K51" s="13"/>
      <c r="L51" s="13"/>
      <c r="O51" s="13"/>
      <c r="P51" s="13"/>
      <c r="Q51" s="19"/>
      <c r="T51" s="13"/>
      <c r="Y51" s="32" t="s">
        <v>400</v>
      </c>
      <c r="Z51" s="30"/>
      <c r="AF51" s="30"/>
    </row>
    <row r="52" spans="1:37" x14ac:dyDescent="0.15">
      <c r="A52" s="13"/>
      <c r="B52" s="13"/>
      <c r="F52" s="13"/>
      <c r="G52" s="19"/>
      <c r="K52" s="13"/>
      <c r="L52" s="13"/>
      <c r="O52" s="13"/>
      <c r="P52" s="13"/>
      <c r="Q52" s="19"/>
      <c r="T52" s="13"/>
      <c r="Y52" s="32" t="s">
        <v>401</v>
      </c>
      <c r="Z52" s="30"/>
      <c r="AF52" s="30"/>
    </row>
    <row r="53" spans="1:37" x14ac:dyDescent="0.15">
      <c r="A53" s="13"/>
      <c r="B53" s="13"/>
      <c r="F53" s="13"/>
      <c r="G53" s="19"/>
      <c r="K53" s="13"/>
      <c r="L53" s="13"/>
      <c r="O53" s="13"/>
      <c r="P53" s="13"/>
      <c r="Q53" s="19"/>
      <c r="T53" s="13"/>
      <c r="Y53" s="32" t="s">
        <v>402</v>
      </c>
      <c r="Z53" s="30"/>
      <c r="AF53" s="30"/>
    </row>
    <row r="54" spans="1:37" x14ac:dyDescent="0.15">
      <c r="A54" s="13"/>
      <c r="B54" s="13"/>
      <c r="F54" s="13"/>
      <c r="G54" s="19"/>
      <c r="K54" s="13"/>
      <c r="L54" s="13"/>
      <c r="O54" s="13"/>
      <c r="P54" s="20"/>
      <c r="Q54" s="19"/>
      <c r="T54" s="13"/>
      <c r="Y54" s="32" t="s">
        <v>403</v>
      </c>
      <c r="Z54" s="30"/>
      <c r="AF54" s="30"/>
    </row>
    <row r="55" spans="1:37" x14ac:dyDescent="0.15">
      <c r="A55" s="13"/>
      <c r="B55" s="13"/>
      <c r="F55" s="13"/>
      <c r="G55" s="19"/>
      <c r="K55" s="13"/>
      <c r="L55" s="13"/>
      <c r="O55" s="13"/>
      <c r="P55" s="13"/>
      <c r="Q55" s="19"/>
      <c r="T55" s="13"/>
      <c r="Y55" s="32" t="s">
        <v>404</v>
      </c>
      <c r="Z55" s="30"/>
      <c r="AF55" s="30"/>
    </row>
    <row r="56" spans="1:37" x14ac:dyDescent="0.15">
      <c r="A56" s="13"/>
      <c r="B56" s="13"/>
      <c r="F56" s="13"/>
      <c r="G56" s="19"/>
      <c r="K56" s="13"/>
      <c r="L56" s="13"/>
      <c r="O56" s="13"/>
      <c r="P56" s="13"/>
      <c r="Q56" s="19"/>
      <c r="T56" s="13"/>
      <c r="Y56" s="32" t="s">
        <v>405</v>
      </c>
      <c r="Z56" s="30"/>
      <c r="AF56" s="30"/>
    </row>
    <row r="57" spans="1:37" x14ac:dyDescent="0.15">
      <c r="A57" s="13"/>
      <c r="B57" s="13"/>
      <c r="F57" s="13"/>
      <c r="G57" s="19"/>
      <c r="K57" s="13"/>
      <c r="L57" s="13"/>
      <c r="O57" s="13"/>
      <c r="P57" s="13"/>
      <c r="Q57" s="19"/>
      <c r="T57" s="13"/>
      <c r="Y57" s="32" t="s">
        <v>406</v>
      </c>
      <c r="Z57" s="30"/>
      <c r="AF57" s="30"/>
    </row>
    <row r="58" spans="1:37" x14ac:dyDescent="0.15">
      <c r="A58" s="13"/>
      <c r="B58" s="13"/>
      <c r="F58" s="13"/>
      <c r="G58" s="19"/>
      <c r="K58" s="13"/>
      <c r="L58" s="13"/>
      <c r="O58" s="13"/>
      <c r="P58" s="13"/>
      <c r="Q58" s="19"/>
      <c r="T58" s="13"/>
      <c r="Y58" s="32" t="s">
        <v>407</v>
      </c>
      <c r="Z58" s="30"/>
      <c r="AF58" s="30"/>
    </row>
    <row r="59" spans="1:37" x14ac:dyDescent="0.15">
      <c r="A59" s="13"/>
      <c r="B59" s="13"/>
      <c r="F59" s="13"/>
      <c r="G59" s="19"/>
      <c r="K59" s="13"/>
      <c r="L59" s="13"/>
      <c r="O59" s="13"/>
      <c r="P59" s="13"/>
      <c r="Q59" s="19"/>
      <c r="T59" s="13"/>
      <c r="Y59" s="32" t="s">
        <v>408</v>
      </c>
      <c r="Z59" s="30"/>
      <c r="AF59" s="30"/>
    </row>
    <row r="60" spans="1:37" x14ac:dyDescent="0.15">
      <c r="A60" s="13"/>
      <c r="B60" s="13"/>
      <c r="F60" s="13"/>
      <c r="G60" s="19"/>
      <c r="K60" s="13"/>
      <c r="L60" s="13"/>
      <c r="O60" s="13"/>
      <c r="P60" s="13"/>
      <c r="Q60" s="19"/>
      <c r="T60" s="13"/>
      <c r="Y60" s="32" t="s">
        <v>409</v>
      </c>
      <c r="Z60" s="30"/>
      <c r="AF60" s="30"/>
    </row>
    <row r="61" spans="1:37" x14ac:dyDescent="0.15">
      <c r="A61" s="13"/>
      <c r="B61" s="13"/>
      <c r="F61" s="13"/>
      <c r="G61" s="19"/>
      <c r="K61" s="13"/>
      <c r="L61" s="13"/>
      <c r="O61" s="13"/>
      <c r="P61" s="13"/>
      <c r="Q61" s="19"/>
      <c r="T61" s="13"/>
      <c r="Y61" s="32" t="s">
        <v>410</v>
      </c>
      <c r="Z61" s="30"/>
      <c r="AF61" s="30"/>
    </row>
    <row r="62" spans="1:37" x14ac:dyDescent="0.15">
      <c r="A62" s="13"/>
      <c r="B62" s="13"/>
      <c r="F62" s="13"/>
      <c r="G62" s="19"/>
      <c r="K62" s="13"/>
      <c r="L62" s="13"/>
      <c r="O62" s="13"/>
      <c r="P62" s="13"/>
      <c r="Q62" s="19"/>
      <c r="T62" s="13"/>
      <c r="Y62" s="32" t="s">
        <v>411</v>
      </c>
      <c r="Z62" s="30"/>
      <c r="AF62" s="30"/>
    </row>
    <row r="63" spans="1:37" x14ac:dyDescent="0.15">
      <c r="A63" s="13"/>
      <c r="B63" s="13"/>
      <c r="F63" s="13"/>
      <c r="G63" s="19"/>
      <c r="K63" s="13"/>
      <c r="L63" s="13"/>
      <c r="O63" s="13"/>
      <c r="P63" s="13"/>
      <c r="Q63" s="19"/>
      <c r="T63" s="13"/>
      <c r="Y63" s="32" t="s">
        <v>412</v>
      </c>
      <c r="Z63" s="30"/>
      <c r="AF63" s="30"/>
    </row>
    <row r="64" spans="1:37" x14ac:dyDescent="0.15">
      <c r="A64" s="13"/>
      <c r="B64" s="13"/>
      <c r="F64" s="13"/>
      <c r="G64" s="19"/>
      <c r="K64" s="13"/>
      <c r="L64" s="13"/>
      <c r="O64" s="13"/>
      <c r="P64" s="13"/>
      <c r="Q64" s="19"/>
      <c r="T64" s="13"/>
      <c r="Y64" s="32" t="s">
        <v>413</v>
      </c>
      <c r="Z64" s="30"/>
      <c r="AF64" s="30"/>
    </row>
    <row r="65" spans="1:32" x14ac:dyDescent="0.15">
      <c r="A65" s="13"/>
      <c r="B65" s="13"/>
      <c r="F65" s="13"/>
      <c r="G65" s="19"/>
      <c r="K65" s="13"/>
      <c r="L65" s="13"/>
      <c r="O65" s="13"/>
      <c r="P65" s="13"/>
      <c r="Q65" s="19"/>
      <c r="T65" s="13"/>
      <c r="Y65" s="32" t="s">
        <v>414</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415</v>
      </c>
      <c r="Z67" s="30"/>
      <c r="AF67" s="30"/>
    </row>
    <row r="68" spans="1:32" x14ac:dyDescent="0.15">
      <c r="A68" s="13"/>
      <c r="B68" s="13"/>
      <c r="F68" s="13"/>
      <c r="G68" s="19"/>
      <c r="K68" s="13"/>
      <c r="L68" s="13"/>
      <c r="O68" s="13"/>
      <c r="P68" s="13"/>
      <c r="Q68" s="19"/>
      <c r="T68" s="13"/>
      <c r="Y68" s="32" t="s">
        <v>416</v>
      </c>
      <c r="Z68" s="30"/>
      <c r="AF68" s="30"/>
    </row>
    <row r="69" spans="1:32" x14ac:dyDescent="0.15">
      <c r="A69" s="13"/>
      <c r="B69" s="13"/>
      <c r="F69" s="13"/>
      <c r="G69" s="19"/>
      <c r="K69" s="13"/>
      <c r="L69" s="13"/>
      <c r="O69" s="13"/>
      <c r="P69" s="13"/>
      <c r="Q69" s="19"/>
      <c r="T69" s="13"/>
      <c r="Y69" s="32" t="s">
        <v>417</v>
      </c>
      <c r="Z69" s="30"/>
      <c r="AF69" s="30"/>
    </row>
    <row r="70" spans="1:32" x14ac:dyDescent="0.15">
      <c r="A70" s="13"/>
      <c r="B70" s="13"/>
      <c r="Y70" s="32" t="s">
        <v>418</v>
      </c>
    </row>
    <row r="71" spans="1:32" x14ac:dyDescent="0.15">
      <c r="Y71" s="32" t="s">
        <v>419</v>
      </c>
    </row>
    <row r="72" spans="1:32" x14ac:dyDescent="0.15">
      <c r="Y72" s="32" t="s">
        <v>420</v>
      </c>
    </row>
    <row r="73" spans="1:32" x14ac:dyDescent="0.15">
      <c r="Y73" s="32" t="s">
        <v>421</v>
      </c>
    </row>
    <row r="74" spans="1:32" x14ac:dyDescent="0.15">
      <c r="Y74" s="32" t="s">
        <v>422</v>
      </c>
    </row>
    <row r="75" spans="1:32" x14ac:dyDescent="0.15">
      <c r="Y75" s="32" t="s">
        <v>423</v>
      </c>
    </row>
    <row r="76" spans="1:32" x14ac:dyDescent="0.15">
      <c r="Y76" s="32" t="s">
        <v>424</v>
      </c>
    </row>
    <row r="77" spans="1:32" x14ac:dyDescent="0.15">
      <c r="Y77" s="32" t="s">
        <v>425</v>
      </c>
    </row>
    <row r="78" spans="1:32" x14ac:dyDescent="0.15">
      <c r="Y78" s="32" t="s">
        <v>426</v>
      </c>
    </row>
    <row r="79" spans="1:32" x14ac:dyDescent="0.15">
      <c r="Y79" s="32" t="s">
        <v>427</v>
      </c>
    </row>
    <row r="80" spans="1:32" x14ac:dyDescent="0.15">
      <c r="Y80" s="32" t="s">
        <v>428</v>
      </c>
    </row>
    <row r="81" spans="25:25" x14ac:dyDescent="0.15">
      <c r="Y81" s="32" t="s">
        <v>429</v>
      </c>
    </row>
    <row r="82" spans="25:25" x14ac:dyDescent="0.15">
      <c r="Y82" s="32" t="s">
        <v>430</v>
      </c>
    </row>
    <row r="83" spans="25:25" x14ac:dyDescent="0.15">
      <c r="Y83" s="32" t="s">
        <v>431</v>
      </c>
    </row>
    <row r="84" spans="25:25" x14ac:dyDescent="0.15">
      <c r="Y84" s="32" t="s">
        <v>432</v>
      </c>
    </row>
    <row r="85" spans="25:25" x14ac:dyDescent="0.15">
      <c r="Y85" s="32" t="s">
        <v>433</v>
      </c>
    </row>
    <row r="86" spans="25:25" x14ac:dyDescent="0.15">
      <c r="Y86" s="32" t="s">
        <v>434</v>
      </c>
    </row>
    <row r="87" spans="25:25" x14ac:dyDescent="0.15">
      <c r="Y87" s="32" t="s">
        <v>435</v>
      </c>
    </row>
    <row r="88" spans="25:25" x14ac:dyDescent="0.15">
      <c r="Y88" s="32" t="s">
        <v>436</v>
      </c>
    </row>
    <row r="89" spans="25:25" x14ac:dyDescent="0.15">
      <c r="Y89" s="32" t="s">
        <v>437</v>
      </c>
    </row>
    <row r="90" spans="25:25" x14ac:dyDescent="0.15">
      <c r="Y90" s="32" t="s">
        <v>438</v>
      </c>
    </row>
    <row r="91" spans="25:25" x14ac:dyDescent="0.15">
      <c r="Y91" s="32" t="s">
        <v>439</v>
      </c>
    </row>
    <row r="92" spans="25:25" x14ac:dyDescent="0.15">
      <c r="Y92" s="32" t="s">
        <v>440</v>
      </c>
    </row>
    <row r="93" spans="25:25" x14ac:dyDescent="0.15">
      <c r="Y93" s="32" t="s">
        <v>441</v>
      </c>
    </row>
    <row r="94" spans="25:25" x14ac:dyDescent="0.15">
      <c r="Y94" s="32" t="s">
        <v>442</v>
      </c>
    </row>
    <row r="95" spans="25:25" x14ac:dyDescent="0.15">
      <c r="Y95" s="32" t="s">
        <v>443</v>
      </c>
    </row>
    <row r="96" spans="25:25" x14ac:dyDescent="0.15">
      <c r="Y96" s="32" t="s">
        <v>335</v>
      </c>
    </row>
    <row r="97" spans="25:25" x14ac:dyDescent="0.15">
      <c r="Y97" s="32" t="s">
        <v>444</v>
      </c>
    </row>
    <row r="98" spans="25:25" x14ac:dyDescent="0.15">
      <c r="Y98" s="32" t="s">
        <v>445</v>
      </c>
    </row>
    <row r="121" spans="25:25" x14ac:dyDescent="0.15">
      <c r="Y121" s="34" t="s">
        <v>168</v>
      </c>
    </row>
    <row r="122" spans="25:25" x14ac:dyDescent="0.15">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2020-10-02T11:41:36Z</dcterms:created>
  <dcterms:modified xsi:type="dcterms:W3CDTF">2020-11-24T15:38:28Z</dcterms:modified>
</cp:coreProperties>
</file>