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17385" windowHeight="6165" tabRatio="824"/>
  </bookViews>
  <sheets>
    <sheet name="(様式１)反映状況調" sheetId="19" r:id="rId1"/>
    <sheet name="入力規則" sheetId="26" r:id="rId2"/>
  </sheets>
  <definedNames>
    <definedName name="_xlnm._FilterDatabase" localSheetId="0" hidden="1">'(様式１)反映状況調'!$A$6:$AT$275</definedName>
    <definedName name="_xlnm._FilterDatabase" localSheetId="1" hidden="1">入力規則!#REF!</definedName>
    <definedName name="_xlnm.Print_Area" localSheetId="0">'(様式１)反映状況調'!$A$1:$AQ$282</definedName>
    <definedName name="_xlnm.Print_Titles" localSheetId="0">'(様式１)反映状況調'!$3:$6</definedName>
  </definedNames>
  <calcPr calcId="162913"/>
</workbook>
</file>

<file path=xl/calcChain.xml><?xml version="1.0" encoding="utf-8"?>
<calcChain xmlns="http://schemas.openxmlformats.org/spreadsheetml/2006/main">
  <c r="L251" i="19" l="1"/>
  <c r="F91" i="19" l="1"/>
  <c r="F87" i="19"/>
  <c r="F85" i="19" l="1"/>
  <c r="F83" i="19" l="1"/>
  <c r="F179" i="19" l="1"/>
  <c r="E252" i="19" l="1"/>
  <c r="M239" i="19" l="1"/>
  <c r="M233" i="19" l="1"/>
  <c r="M234" i="19"/>
  <c r="M231" i="19"/>
  <c r="M230" i="19"/>
  <c r="M229" i="19"/>
  <c r="M137" i="19" l="1"/>
  <c r="M129" i="19"/>
  <c r="M128" i="19"/>
  <c r="M127" i="19"/>
  <c r="M126" i="19"/>
  <c r="M125" i="19"/>
  <c r="M123" i="19"/>
  <c r="M118" i="19"/>
  <c r="M102" i="19"/>
  <c r="M101" i="19"/>
  <c r="M100" i="19"/>
  <c r="F12" i="19" l="1"/>
  <c r="M35" i="19" l="1"/>
  <c r="M195" i="19" l="1"/>
  <c r="M181" i="19"/>
  <c r="M176" i="19"/>
  <c r="M175" i="19"/>
  <c r="M165" i="19"/>
  <c r="M163" i="19"/>
  <c r="M245" i="19"/>
  <c r="M244" i="19"/>
  <c r="M243" i="19"/>
  <c r="M242" i="19"/>
  <c r="M241" i="19"/>
  <c r="M240" i="19"/>
  <c r="G70" i="19" l="1"/>
  <c r="F236" i="19" l="1"/>
  <c r="G90" i="19" l="1"/>
  <c r="F88" i="19" l="1"/>
  <c r="F82" i="19" l="1"/>
  <c r="F69" i="19" l="1"/>
  <c r="E69" i="19"/>
  <c r="G159" i="19" l="1"/>
  <c r="E179" i="19" l="1"/>
  <c r="K179" i="19"/>
  <c r="M210" i="19"/>
  <c r="M21" i="19" l="1"/>
  <c r="K232" i="19" l="1"/>
  <c r="M232" i="19" s="1"/>
  <c r="E68" i="19"/>
  <c r="E236" i="19" l="1"/>
  <c r="E85" i="19"/>
  <c r="E83" i="19"/>
  <c r="E82" i="19"/>
  <c r="E80" i="19"/>
  <c r="E79" i="19"/>
  <c r="E75" i="19"/>
  <c r="E74" i="19"/>
  <c r="E251" i="19" s="1"/>
  <c r="M247" i="19" l="1"/>
  <c r="M207" i="19"/>
  <c r="M208" i="19"/>
  <c r="M209" i="19" l="1"/>
  <c r="M135" i="19" l="1"/>
  <c r="M136" i="19"/>
  <c r="M64" i="19"/>
  <c r="M205" i="19" l="1"/>
  <c r="M201" i="19"/>
  <c r="M200" i="19"/>
  <c r="M199" i="19"/>
  <c r="M14" i="19"/>
  <c r="M13" i="19"/>
  <c r="M12" i="19"/>
  <c r="M11" i="19"/>
  <c r="M10" i="19"/>
  <c r="M248" i="19" l="1"/>
  <c r="M228" i="19" l="1"/>
  <c r="M227" i="19"/>
  <c r="M226" i="19"/>
  <c r="M225" i="19"/>
  <c r="M224" i="19"/>
  <c r="M70" i="19"/>
  <c r="M69" i="19"/>
  <c r="M68" i="19"/>
  <c r="M66" i="19"/>
  <c r="M134" i="19" l="1"/>
  <c r="M133" i="19"/>
  <c r="M132" i="19"/>
  <c r="M131" i="19"/>
  <c r="M130" i="19"/>
  <c r="M124" i="19"/>
  <c r="M122" i="19"/>
  <c r="M121" i="19"/>
  <c r="M120" i="19"/>
  <c r="M119" i="19"/>
  <c r="M117" i="19"/>
  <c r="M116" i="19"/>
  <c r="M115" i="19"/>
  <c r="M114" i="19"/>
  <c r="M113" i="19"/>
  <c r="M112" i="19"/>
  <c r="M111" i="19"/>
  <c r="M110" i="19"/>
  <c r="M109" i="19"/>
  <c r="M108" i="19"/>
  <c r="M107" i="19"/>
  <c r="M106" i="19"/>
  <c r="M105" i="19"/>
  <c r="M104" i="19"/>
  <c r="M103" i="19"/>
  <c r="M97" i="19" l="1"/>
  <c r="M237" i="19"/>
  <c r="M236" i="19"/>
  <c r="M235" i="19"/>
  <c r="M85" i="19"/>
  <c r="M91" i="19"/>
  <c r="M90" i="19"/>
  <c r="M89" i="19"/>
  <c r="M88" i="19"/>
  <c r="M87" i="19"/>
  <c r="M86" i="19"/>
  <c r="M83" i="19"/>
  <c r="M82" i="19"/>
  <c r="M80" i="19"/>
  <c r="M79" i="19"/>
  <c r="M77" i="19"/>
  <c r="M75" i="19"/>
  <c r="M74" i="19"/>
  <c r="M179" i="19"/>
  <c r="M178" i="19"/>
  <c r="M223" i="19"/>
  <c r="M222" i="19"/>
  <c r="M193" i="19"/>
  <c r="M63" i="19"/>
  <c r="M62" i="19"/>
  <c r="M61" i="19"/>
  <c r="M60" i="19"/>
  <c r="M59" i="19"/>
  <c r="M58" i="19"/>
  <c r="M56" i="19"/>
  <c r="M55" i="19"/>
  <c r="M53" i="19"/>
  <c r="M52" i="19"/>
  <c r="M50" i="19"/>
  <c r="M48" i="19"/>
  <c r="M46" i="19"/>
  <c r="M44" i="19"/>
  <c r="M42" i="19"/>
  <c r="M40" i="19"/>
  <c r="M39" i="19"/>
  <c r="M16" i="19"/>
  <c r="M17" i="19"/>
  <c r="M8" i="19"/>
  <c r="M167" i="19"/>
  <c r="M214" i="19"/>
  <c r="M249" i="19"/>
  <c r="M212" i="19"/>
  <c r="M98" i="19"/>
  <c r="M147" i="19"/>
  <c r="M29" i="19"/>
  <c r="L253" i="19"/>
  <c r="N253" i="19"/>
  <c r="K253" i="19"/>
  <c r="F253" i="19"/>
  <c r="G253" i="19"/>
  <c r="E253" i="19"/>
  <c r="L252" i="19"/>
  <c r="N252" i="19"/>
  <c r="K252" i="19"/>
  <c r="F252" i="19"/>
  <c r="G252" i="19"/>
  <c r="N251" i="19"/>
  <c r="G251" i="19"/>
  <c r="M221" i="19"/>
  <c r="M220" i="19"/>
  <c r="M219" i="19"/>
  <c r="M218" i="19"/>
  <c r="M217" i="19"/>
  <c r="M216" i="19"/>
  <c r="M215" i="19"/>
  <c r="M213" i="19"/>
  <c r="M211" i="19"/>
  <c r="M206" i="19"/>
  <c r="K251" i="19"/>
  <c r="M246" i="19"/>
  <c r="M183" i="19"/>
  <c r="M184" i="19"/>
  <c r="M186" i="19"/>
  <c r="M188" i="19"/>
  <c r="M190" i="19"/>
  <c r="M191" i="19"/>
  <c r="M169" i="19"/>
  <c r="M161" i="19"/>
  <c r="M159" i="19"/>
  <c r="M158" i="19"/>
  <c r="M157" i="19"/>
  <c r="M156" i="19"/>
  <c r="M155" i="19"/>
  <c r="M154" i="19"/>
  <c r="M152" i="19"/>
  <c r="M150" i="19"/>
  <c r="M149" i="19"/>
  <c r="M145" i="19"/>
  <c r="M143" i="19"/>
  <c r="M141" i="19"/>
  <c r="M139" i="19"/>
  <c r="M173" i="19"/>
  <c r="M171" i="19"/>
  <c r="M96" i="19"/>
  <c r="M95" i="19"/>
  <c r="M94" i="19"/>
  <c r="M93" i="19"/>
  <c r="M72" i="19"/>
  <c r="M23" i="19"/>
  <c r="M25" i="19"/>
  <c r="M27" i="19"/>
  <c r="M31" i="19"/>
  <c r="M33" i="19"/>
  <c r="M36" i="19"/>
  <c r="M37" i="19"/>
  <c r="M19" i="19"/>
  <c r="F251" i="19" l="1"/>
  <c r="M252" i="19"/>
  <c r="M253" i="19"/>
  <c r="M251" i="19"/>
</calcChain>
</file>

<file path=xl/sharedStrings.xml><?xml version="1.0" encoding="utf-8"?>
<sst xmlns="http://schemas.openxmlformats.org/spreadsheetml/2006/main" count="4129" uniqueCount="1320">
  <si>
    <t>一般会計</t>
    <rPh sb="0" eb="2">
      <t>イッパン</t>
    </rPh>
    <rPh sb="2" eb="4">
      <t>カイケイ</t>
    </rPh>
    <phoneticPr fontId="19"/>
  </si>
  <si>
    <t>合　　　　　計</t>
    <rPh sb="0" eb="1">
      <t>ゴウ</t>
    </rPh>
    <rPh sb="6" eb="7">
      <t>ケイ</t>
    </rPh>
    <phoneticPr fontId="19"/>
  </si>
  <si>
    <t>当初予算額</t>
    <rPh sb="0" eb="2">
      <t>トウショ</t>
    </rPh>
    <rPh sb="2" eb="4">
      <t>ヨサン</t>
    </rPh>
    <rPh sb="4" eb="5">
      <t>ガク</t>
    </rPh>
    <phoneticPr fontId="19"/>
  </si>
  <si>
    <t>要求額</t>
    <rPh sb="0" eb="2">
      <t>ヨウキュウ</t>
    </rPh>
    <rPh sb="2" eb="3">
      <t>ガク</t>
    </rPh>
    <phoneticPr fontId="19"/>
  </si>
  <si>
    <t>差引き</t>
    <rPh sb="0" eb="2">
      <t>サシヒ</t>
    </rPh>
    <phoneticPr fontId="19"/>
  </si>
  <si>
    <t>所見の概要</t>
    <rPh sb="0" eb="2">
      <t>ショケン</t>
    </rPh>
    <rPh sb="3" eb="5">
      <t>ガイヨウ</t>
    </rPh>
    <phoneticPr fontId="19"/>
  </si>
  <si>
    <t>執行額</t>
    <rPh sb="0" eb="2">
      <t>シッコウ</t>
    </rPh>
    <rPh sb="2" eb="3">
      <t>ガク</t>
    </rPh>
    <phoneticPr fontId="19"/>
  </si>
  <si>
    <t>評価結果</t>
    <rPh sb="0" eb="2">
      <t>ヒョウカ</t>
    </rPh>
    <rPh sb="2" eb="4">
      <t>ケッカ</t>
    </rPh>
    <phoneticPr fontId="19"/>
  </si>
  <si>
    <t>担当部局庁</t>
    <rPh sb="0" eb="2">
      <t>タントウ</t>
    </rPh>
    <rPh sb="2" eb="4">
      <t>ブキョク</t>
    </rPh>
    <rPh sb="4" eb="5">
      <t>チョウ</t>
    </rPh>
    <phoneticPr fontId="19"/>
  </si>
  <si>
    <t>行政事業レビュー対象　計</t>
    <rPh sb="11" eb="12">
      <t>ケイ</t>
    </rPh>
    <phoneticPr fontId="19"/>
  </si>
  <si>
    <t>行政事業レビュー対象外　計</t>
    <rPh sb="12" eb="13">
      <t>ケイ</t>
    </rPh>
    <phoneticPr fontId="19"/>
  </si>
  <si>
    <t>事業
番号</t>
    <rPh sb="0" eb="2">
      <t>ジギョウ</t>
    </rPh>
    <rPh sb="3" eb="5">
      <t>バンゴウ</t>
    </rPh>
    <phoneticPr fontId="19"/>
  </si>
  <si>
    <t>事　　業　　名</t>
    <rPh sb="0" eb="1">
      <t>コト</t>
    </rPh>
    <rPh sb="3" eb="4">
      <t>ギョウ</t>
    </rPh>
    <rPh sb="6" eb="7">
      <t>メイ</t>
    </rPh>
    <phoneticPr fontId="19"/>
  </si>
  <si>
    <t>備　考</t>
    <rPh sb="0" eb="1">
      <t>ソナエ</t>
    </rPh>
    <rPh sb="2" eb="3">
      <t>コウ</t>
    </rPh>
    <phoneticPr fontId="19"/>
  </si>
  <si>
    <t>反映額</t>
    <rPh sb="0" eb="2">
      <t>ハンエイ</t>
    </rPh>
    <rPh sb="2" eb="3">
      <t>ガク</t>
    </rPh>
    <phoneticPr fontId="19"/>
  </si>
  <si>
    <t>行政事業レビュー推進チームの所見</t>
    <rPh sb="0" eb="2">
      <t>ギョウセイ</t>
    </rPh>
    <rPh sb="2" eb="4">
      <t>ジギョウ</t>
    </rPh>
    <rPh sb="8" eb="10">
      <t>スイシン</t>
    </rPh>
    <rPh sb="14" eb="16">
      <t>ショケン</t>
    </rPh>
    <phoneticPr fontId="19"/>
  </si>
  <si>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9"/>
  </si>
  <si>
    <t>会計区分</t>
    <phoneticPr fontId="19"/>
  </si>
  <si>
    <t>（単位：百万円）</t>
    <phoneticPr fontId="19"/>
  </si>
  <si>
    <t>　</t>
  </si>
  <si>
    <t>反映状況</t>
    <rPh sb="0" eb="2">
      <t>ハンエイ</t>
    </rPh>
    <rPh sb="2" eb="4">
      <t>ジョウキョウ</t>
    </rPh>
    <phoneticPr fontId="19"/>
  </si>
  <si>
    <t>基金</t>
    <rPh sb="0" eb="2">
      <t>キキン</t>
    </rPh>
    <phoneticPr fontId="19"/>
  </si>
  <si>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</si>
  <si>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9"/>
  </si>
  <si>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9"/>
  </si>
  <si>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9"/>
  </si>
  <si>
    <t>委託調査</t>
    <rPh sb="0" eb="2">
      <t>イタク</t>
    </rPh>
    <rPh sb="2" eb="4">
      <t>チョウサ</t>
    </rPh>
    <phoneticPr fontId="19"/>
  </si>
  <si>
    <t>補助金等</t>
    <rPh sb="0" eb="2">
      <t>ホジョ</t>
    </rPh>
    <rPh sb="2" eb="3">
      <t>キン</t>
    </rPh>
    <rPh sb="3" eb="4">
      <t>トウ</t>
    </rPh>
    <phoneticPr fontId="19"/>
  </si>
  <si>
    <t>執行
可能額</t>
    <rPh sb="0" eb="2">
      <t>シッコウ</t>
    </rPh>
    <rPh sb="3" eb="5">
      <t>カノウ</t>
    </rPh>
    <rPh sb="5" eb="6">
      <t>ガク</t>
    </rPh>
    <phoneticPr fontId="19"/>
  </si>
  <si>
    <t>事業開始
年度</t>
    <rPh sb="0" eb="2">
      <t>ジギョウ</t>
    </rPh>
    <rPh sb="2" eb="4">
      <t>カイシ</t>
    </rPh>
    <rPh sb="5" eb="7">
      <t>ネンド</t>
    </rPh>
    <phoneticPr fontId="19"/>
  </si>
  <si>
    <t>事業終了
(予定)年度</t>
    <rPh sb="0" eb="2">
      <t>ジギョウ</t>
    </rPh>
    <rPh sb="2" eb="4">
      <t>シュウリョウ</t>
    </rPh>
    <rPh sb="6" eb="8">
      <t>ヨテイ</t>
    </rPh>
    <rPh sb="9" eb="11">
      <t>ネンド</t>
    </rPh>
    <phoneticPr fontId="19"/>
  </si>
  <si>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9"/>
  </si>
  <si>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19"/>
  </si>
  <si>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9"/>
  </si>
  <si>
    <t>外部有識者の所見</t>
    <rPh sb="0" eb="2">
      <t>ガイブ</t>
    </rPh>
    <rPh sb="2" eb="4">
      <t>ユウシキ</t>
    </rPh>
    <rPh sb="4" eb="5">
      <t>シャ</t>
    </rPh>
    <rPh sb="6" eb="8">
      <t>ショケン</t>
    </rPh>
    <phoneticPr fontId="19"/>
  </si>
  <si>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19"/>
  </si>
  <si>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19"/>
  </si>
  <si>
    <t>平成２９年度対象</t>
  </si>
  <si>
    <t>-</t>
    <phoneticPr fontId="19"/>
  </si>
  <si>
    <t>３つを超える場合</t>
    <rPh sb="3" eb="4">
      <t>コ</t>
    </rPh>
    <rPh sb="6" eb="8">
      <t>バアイ</t>
    </rPh>
    <phoneticPr fontId="19"/>
  </si>
  <si>
    <t>１つ目</t>
    <rPh sb="2" eb="3">
      <t>メ</t>
    </rPh>
    <phoneticPr fontId="19"/>
  </si>
  <si>
    <t>２つ目</t>
    <rPh sb="2" eb="3">
      <t>メ</t>
    </rPh>
    <phoneticPr fontId="19"/>
  </si>
  <si>
    <t>３つ目</t>
    <rPh sb="2" eb="3">
      <t>メ</t>
    </rPh>
    <phoneticPr fontId="19"/>
  </si>
  <si>
    <t>1_a_1</t>
    <phoneticPr fontId="28"/>
  </si>
  <si>
    <t>2_a_1</t>
    <phoneticPr fontId="28"/>
  </si>
  <si>
    <t>4_a1_1</t>
    <phoneticPr fontId="28"/>
  </si>
  <si>
    <t>1_a_2</t>
    <phoneticPr fontId="28"/>
  </si>
  <si>
    <t>2_b_1_1</t>
    <phoneticPr fontId="28"/>
  </si>
  <si>
    <t>4_a1_2</t>
    <phoneticPr fontId="28"/>
  </si>
  <si>
    <t>1_a_3</t>
    <phoneticPr fontId="28"/>
  </si>
  <si>
    <t>2_b_1_2</t>
    <phoneticPr fontId="28"/>
  </si>
  <si>
    <t>4_a1_3</t>
    <phoneticPr fontId="28"/>
  </si>
  <si>
    <t>1_b_1</t>
    <phoneticPr fontId="28"/>
  </si>
  <si>
    <t>2_b_1_3</t>
    <phoneticPr fontId="28"/>
  </si>
  <si>
    <t>4_a1_4</t>
    <phoneticPr fontId="28"/>
  </si>
  <si>
    <t>1_b_2_1</t>
    <phoneticPr fontId="28"/>
  </si>
  <si>
    <t>2_b_1_4</t>
    <phoneticPr fontId="28"/>
  </si>
  <si>
    <t>4_a1_5</t>
    <phoneticPr fontId="28"/>
  </si>
  <si>
    <t>1_b_2_2</t>
    <phoneticPr fontId="28"/>
  </si>
  <si>
    <t>2_b_1_5</t>
    <phoneticPr fontId="28"/>
  </si>
  <si>
    <t>4_a1_6</t>
    <phoneticPr fontId="28"/>
  </si>
  <si>
    <t>1_b_2_3</t>
    <phoneticPr fontId="28"/>
  </si>
  <si>
    <t>2_b_1_6</t>
    <phoneticPr fontId="28"/>
  </si>
  <si>
    <t>4_a12_1</t>
    <phoneticPr fontId="28"/>
  </si>
  <si>
    <t>1_b_2_4</t>
    <phoneticPr fontId="28"/>
  </si>
  <si>
    <t>2_b_2_1</t>
    <phoneticPr fontId="28"/>
  </si>
  <si>
    <t>4_a12_2</t>
    <phoneticPr fontId="28"/>
  </si>
  <si>
    <t>1_b_2_5</t>
    <phoneticPr fontId="28"/>
  </si>
  <si>
    <t>2_b_2_2</t>
    <phoneticPr fontId="28"/>
  </si>
  <si>
    <t>4_a12_3</t>
    <phoneticPr fontId="28"/>
  </si>
  <si>
    <t>1_b_2_6</t>
    <phoneticPr fontId="28"/>
  </si>
  <si>
    <t>2_b_2_3</t>
    <phoneticPr fontId="28"/>
  </si>
  <si>
    <t>4_a2_1</t>
    <phoneticPr fontId="28"/>
  </si>
  <si>
    <t>1_b_3_1</t>
    <phoneticPr fontId="28"/>
  </si>
  <si>
    <t>2_b_2_4</t>
    <phoneticPr fontId="28"/>
  </si>
  <si>
    <t>4_a2_2</t>
    <phoneticPr fontId="28"/>
  </si>
  <si>
    <t>1_b_3_2</t>
    <phoneticPr fontId="28"/>
  </si>
  <si>
    <t>2_b_2_5</t>
    <phoneticPr fontId="28"/>
  </si>
  <si>
    <t>4_a2_3</t>
    <phoneticPr fontId="28"/>
  </si>
  <si>
    <t>1_b_3_3</t>
    <phoneticPr fontId="28"/>
  </si>
  <si>
    <t>2_b_2_6</t>
    <phoneticPr fontId="28"/>
  </si>
  <si>
    <t>4_a2_4</t>
    <phoneticPr fontId="28"/>
  </si>
  <si>
    <t>1_b_3_4</t>
    <phoneticPr fontId="28"/>
  </si>
  <si>
    <t>2_b_3</t>
    <phoneticPr fontId="28"/>
  </si>
  <si>
    <t>4_a2_5</t>
    <phoneticPr fontId="28"/>
  </si>
  <si>
    <t>1_b_3_5</t>
    <phoneticPr fontId="28"/>
  </si>
  <si>
    <t>2_c_1</t>
    <phoneticPr fontId="28"/>
  </si>
  <si>
    <t>4_a2_6</t>
    <phoneticPr fontId="28"/>
  </si>
  <si>
    <t>1_b_3_6</t>
    <phoneticPr fontId="28"/>
  </si>
  <si>
    <t>2_c_2</t>
    <phoneticPr fontId="28"/>
  </si>
  <si>
    <t>4_a3_1</t>
    <phoneticPr fontId="28"/>
  </si>
  <si>
    <t>1_b_4_1</t>
    <phoneticPr fontId="28"/>
  </si>
  <si>
    <t>2_c_3</t>
    <phoneticPr fontId="28"/>
  </si>
  <si>
    <t>4_a3_2</t>
    <phoneticPr fontId="28"/>
  </si>
  <si>
    <t>1_b_4_2</t>
    <phoneticPr fontId="28"/>
  </si>
  <si>
    <t>2_c_4</t>
    <phoneticPr fontId="28"/>
  </si>
  <si>
    <t>4_a3_3</t>
    <phoneticPr fontId="28"/>
  </si>
  <si>
    <t>1_b_4_3</t>
    <phoneticPr fontId="28"/>
  </si>
  <si>
    <t>2_c_5</t>
    <phoneticPr fontId="28"/>
  </si>
  <si>
    <t>4_a3_4</t>
    <phoneticPr fontId="28"/>
  </si>
  <si>
    <t>1_b_4_4</t>
    <phoneticPr fontId="28"/>
  </si>
  <si>
    <t>2_c_6</t>
    <phoneticPr fontId="28"/>
  </si>
  <si>
    <t>4_a3_5</t>
    <phoneticPr fontId="28"/>
  </si>
  <si>
    <t>1_b_4_5</t>
    <phoneticPr fontId="28"/>
  </si>
  <si>
    <t>2_c_7</t>
    <phoneticPr fontId="28"/>
  </si>
  <si>
    <t>4_a3_6</t>
    <phoneticPr fontId="28"/>
  </si>
  <si>
    <t>1_b_4_6</t>
    <phoneticPr fontId="28"/>
  </si>
  <si>
    <t>3_a_1</t>
    <phoneticPr fontId="28"/>
  </si>
  <si>
    <t>4_a3_7</t>
    <phoneticPr fontId="28"/>
  </si>
  <si>
    <t>1_c_1</t>
    <phoneticPr fontId="28"/>
  </si>
  <si>
    <t>3_a_2</t>
    <phoneticPr fontId="28"/>
  </si>
  <si>
    <t>4_a3_8</t>
    <phoneticPr fontId="28"/>
  </si>
  <si>
    <t>1_c_2_1</t>
    <phoneticPr fontId="28"/>
  </si>
  <si>
    <t>3_b_1_1</t>
    <phoneticPr fontId="28"/>
  </si>
  <si>
    <t>4_a4_1_1</t>
    <phoneticPr fontId="28"/>
  </si>
  <si>
    <t>1_c_2_2</t>
    <phoneticPr fontId="28"/>
  </si>
  <si>
    <t>3_b_1_2</t>
    <phoneticPr fontId="28"/>
  </si>
  <si>
    <t>4_a4_1_2</t>
    <phoneticPr fontId="28"/>
  </si>
  <si>
    <t>1_c_2_3</t>
    <phoneticPr fontId="28"/>
  </si>
  <si>
    <t>3_b_1_3</t>
    <phoneticPr fontId="28"/>
  </si>
  <si>
    <t>4_a4_1_3</t>
    <phoneticPr fontId="28"/>
  </si>
  <si>
    <t>1_c_2_4</t>
    <phoneticPr fontId="28"/>
  </si>
  <si>
    <t>3_b_1_4</t>
    <phoneticPr fontId="28"/>
  </si>
  <si>
    <t>4_a4_1_4</t>
    <phoneticPr fontId="28"/>
  </si>
  <si>
    <t>1_c_2_5</t>
    <phoneticPr fontId="28"/>
  </si>
  <si>
    <t>3_b_1_5</t>
    <phoneticPr fontId="28"/>
  </si>
  <si>
    <t>4_a4_1_5</t>
    <phoneticPr fontId="28"/>
  </si>
  <si>
    <t>1_c_2_6</t>
    <phoneticPr fontId="28"/>
  </si>
  <si>
    <t>3_b_1_6</t>
    <phoneticPr fontId="28"/>
  </si>
  <si>
    <t>4_a4_1_6</t>
    <phoneticPr fontId="28"/>
  </si>
  <si>
    <t>1_c_2_7</t>
    <phoneticPr fontId="28"/>
  </si>
  <si>
    <t>3_b_1_7</t>
    <phoneticPr fontId="28"/>
  </si>
  <si>
    <t>4_a4_1_7</t>
    <phoneticPr fontId="28"/>
  </si>
  <si>
    <t>1_c_2_8</t>
    <phoneticPr fontId="28"/>
  </si>
  <si>
    <t>3_b_2</t>
    <phoneticPr fontId="28"/>
  </si>
  <si>
    <t>4_a4_2</t>
    <phoneticPr fontId="28"/>
  </si>
  <si>
    <t>1_c_2_9</t>
    <phoneticPr fontId="28"/>
  </si>
  <si>
    <t>3_b_3</t>
    <phoneticPr fontId="28"/>
  </si>
  <si>
    <t>4_b1_1</t>
    <phoneticPr fontId="28"/>
  </si>
  <si>
    <t>1_c_3_1</t>
    <phoneticPr fontId="28"/>
  </si>
  <si>
    <t>3_b_4</t>
    <phoneticPr fontId="28"/>
  </si>
  <si>
    <t>4_b1_2</t>
    <phoneticPr fontId="28"/>
  </si>
  <si>
    <t>1_c_3_2</t>
    <phoneticPr fontId="28"/>
  </si>
  <si>
    <t>3_c1_1</t>
    <phoneticPr fontId="28"/>
  </si>
  <si>
    <t>4_b1_3</t>
    <phoneticPr fontId="28"/>
  </si>
  <si>
    <t>1_c_3_3</t>
    <phoneticPr fontId="28"/>
  </si>
  <si>
    <t>3_c2_1</t>
    <phoneticPr fontId="28"/>
  </si>
  <si>
    <t>4_b12_1</t>
    <phoneticPr fontId="28"/>
  </si>
  <si>
    <t>1_c_3_4</t>
    <phoneticPr fontId="28"/>
  </si>
  <si>
    <t>3_c2_2</t>
    <phoneticPr fontId="28"/>
  </si>
  <si>
    <t>4_b12_2</t>
    <phoneticPr fontId="28"/>
  </si>
  <si>
    <t>1_c_3_5</t>
    <phoneticPr fontId="28"/>
  </si>
  <si>
    <t>3_c2_3</t>
    <phoneticPr fontId="28"/>
  </si>
  <si>
    <t>4_b12_3</t>
    <phoneticPr fontId="28"/>
  </si>
  <si>
    <t>1_c_3_6</t>
    <phoneticPr fontId="28"/>
  </si>
  <si>
    <t>3_c3_1</t>
    <phoneticPr fontId="28"/>
  </si>
  <si>
    <t>4_b2_1</t>
    <phoneticPr fontId="28"/>
  </si>
  <si>
    <t>1_c_3_7</t>
    <phoneticPr fontId="28"/>
  </si>
  <si>
    <t>4_b2_2</t>
    <phoneticPr fontId="28"/>
  </si>
  <si>
    <t>1_c_3_8</t>
    <phoneticPr fontId="28"/>
  </si>
  <si>
    <t>3_c3_2</t>
    <phoneticPr fontId="28"/>
  </si>
  <si>
    <t>4_b2_3</t>
    <phoneticPr fontId="28"/>
  </si>
  <si>
    <t>1_c_3_9</t>
    <phoneticPr fontId="28"/>
  </si>
  <si>
    <t>3_c3_3</t>
    <phoneticPr fontId="28"/>
  </si>
  <si>
    <t>4_b3_1</t>
    <phoneticPr fontId="28"/>
  </si>
  <si>
    <t>3_c3_4</t>
    <phoneticPr fontId="28"/>
  </si>
  <si>
    <t>4_b3_2</t>
    <phoneticPr fontId="28"/>
  </si>
  <si>
    <t>3_c4_1</t>
    <phoneticPr fontId="28"/>
  </si>
  <si>
    <t>4_b3_3</t>
    <phoneticPr fontId="28"/>
  </si>
  <si>
    <t>3_c4_2</t>
    <phoneticPr fontId="28"/>
  </si>
  <si>
    <t>4_b3_4</t>
    <phoneticPr fontId="28"/>
  </si>
  <si>
    <t>3_c4_3</t>
    <phoneticPr fontId="28"/>
  </si>
  <si>
    <t>3_c4_4</t>
    <phoneticPr fontId="28"/>
  </si>
  <si>
    <t>3_c4_5</t>
    <phoneticPr fontId="28"/>
  </si>
  <si>
    <t>4_b3_5</t>
    <phoneticPr fontId="28"/>
  </si>
  <si>
    <t>5_a1_1</t>
    <phoneticPr fontId="28"/>
  </si>
  <si>
    <t>6_1</t>
    <phoneticPr fontId="28"/>
  </si>
  <si>
    <t>4_b3_6</t>
    <phoneticPr fontId="28"/>
  </si>
  <si>
    <t>5_a1_2</t>
    <phoneticPr fontId="28"/>
  </si>
  <si>
    <t>6_2</t>
    <phoneticPr fontId="28"/>
  </si>
  <si>
    <t>4_b3_7</t>
    <phoneticPr fontId="28"/>
  </si>
  <si>
    <t>5_a12_1</t>
    <phoneticPr fontId="28"/>
  </si>
  <si>
    <t>6_3</t>
    <phoneticPr fontId="28"/>
  </si>
  <si>
    <t>4_b3_8</t>
    <phoneticPr fontId="28"/>
  </si>
  <si>
    <t>5_a2_1</t>
    <phoneticPr fontId="28"/>
  </si>
  <si>
    <t>6_4</t>
    <phoneticPr fontId="28"/>
  </si>
  <si>
    <t>4_b4_1_1</t>
    <phoneticPr fontId="28"/>
  </si>
  <si>
    <t>5_a2_2</t>
    <phoneticPr fontId="28"/>
  </si>
  <si>
    <t>6_5_1</t>
    <phoneticPr fontId="28"/>
  </si>
  <si>
    <t>4_b4_1_2</t>
    <phoneticPr fontId="28"/>
  </si>
  <si>
    <t>5_a3_1</t>
    <phoneticPr fontId="28"/>
  </si>
  <si>
    <t>6_5_2</t>
    <phoneticPr fontId="28"/>
  </si>
  <si>
    <t>4_b4_1_3</t>
    <phoneticPr fontId="28"/>
  </si>
  <si>
    <t>5_a3_2</t>
    <phoneticPr fontId="28"/>
  </si>
  <si>
    <t>6_5_3</t>
    <phoneticPr fontId="28"/>
  </si>
  <si>
    <t>4_b4_1_4</t>
    <phoneticPr fontId="28"/>
  </si>
  <si>
    <t>5_a4_1_1</t>
    <phoneticPr fontId="28"/>
  </si>
  <si>
    <t>6_5_4</t>
    <phoneticPr fontId="28"/>
  </si>
  <si>
    <t>4_b4_1_5</t>
    <phoneticPr fontId="28"/>
  </si>
  <si>
    <t>5_a4_1_2</t>
    <phoneticPr fontId="28"/>
  </si>
  <si>
    <t>6_5_5</t>
    <phoneticPr fontId="28"/>
  </si>
  <si>
    <t>4_b4_1_6</t>
    <phoneticPr fontId="28"/>
  </si>
  <si>
    <t>5_a4_1_3</t>
    <phoneticPr fontId="28"/>
  </si>
  <si>
    <t>6_5_6</t>
    <phoneticPr fontId="28"/>
  </si>
  <si>
    <t>4_b4_1_7</t>
    <phoneticPr fontId="28"/>
  </si>
  <si>
    <t>5_a4_1_4</t>
    <phoneticPr fontId="28"/>
  </si>
  <si>
    <t>6_5_7</t>
    <phoneticPr fontId="28"/>
  </si>
  <si>
    <t>4_b4_2</t>
    <phoneticPr fontId="28"/>
  </si>
  <si>
    <t>5_a4_1_5</t>
    <phoneticPr fontId="28"/>
  </si>
  <si>
    <t>6_6</t>
    <phoneticPr fontId="28"/>
  </si>
  <si>
    <t>4_c_1_1</t>
    <phoneticPr fontId="28"/>
  </si>
  <si>
    <t>5_a4_1_6</t>
    <phoneticPr fontId="28"/>
  </si>
  <si>
    <t>7_a_1</t>
    <phoneticPr fontId="28"/>
  </si>
  <si>
    <t>4_c_1_2</t>
    <phoneticPr fontId="28"/>
  </si>
  <si>
    <t>5_a4_1_7</t>
    <phoneticPr fontId="28"/>
  </si>
  <si>
    <t>7_a_2</t>
    <phoneticPr fontId="28"/>
  </si>
  <si>
    <t>4_c_1_3</t>
    <phoneticPr fontId="28"/>
  </si>
  <si>
    <t>5_a4_2</t>
    <phoneticPr fontId="28"/>
  </si>
  <si>
    <t>7_a_3</t>
    <phoneticPr fontId="28"/>
  </si>
  <si>
    <t>4_c_1_4</t>
    <phoneticPr fontId="28"/>
  </si>
  <si>
    <t>5_b1_1</t>
    <phoneticPr fontId="28"/>
  </si>
  <si>
    <t>7_b_1</t>
    <phoneticPr fontId="28"/>
  </si>
  <si>
    <t>4_c_1_5</t>
    <phoneticPr fontId="28"/>
  </si>
  <si>
    <t>5_b1_2</t>
    <phoneticPr fontId="28"/>
  </si>
  <si>
    <t>7_b_2</t>
    <phoneticPr fontId="28"/>
  </si>
  <si>
    <t>4_c_1_6</t>
    <phoneticPr fontId="28"/>
  </si>
  <si>
    <t>5_b12_1</t>
    <phoneticPr fontId="28"/>
  </si>
  <si>
    <t>7_b_3</t>
    <phoneticPr fontId="28"/>
  </si>
  <si>
    <t>4_c_1_7</t>
    <phoneticPr fontId="28"/>
  </si>
  <si>
    <t>5_b2_1</t>
    <phoneticPr fontId="28"/>
  </si>
  <si>
    <t>7_b_4</t>
    <phoneticPr fontId="28"/>
  </si>
  <si>
    <t>4_c_1_8</t>
    <phoneticPr fontId="28"/>
  </si>
  <si>
    <t>5_b2_2</t>
    <phoneticPr fontId="28"/>
  </si>
  <si>
    <t>7_b_5</t>
    <phoneticPr fontId="28"/>
  </si>
  <si>
    <t>4_c_1_9</t>
    <phoneticPr fontId="28"/>
  </si>
  <si>
    <t>5_b3_1</t>
    <phoneticPr fontId="28"/>
  </si>
  <si>
    <t>7_b_6</t>
    <phoneticPr fontId="28"/>
  </si>
  <si>
    <t>4_c_2_1</t>
    <phoneticPr fontId="28"/>
  </si>
  <si>
    <t>5_b3_2</t>
    <phoneticPr fontId="28"/>
  </si>
  <si>
    <t>7_b_7</t>
    <phoneticPr fontId="28"/>
  </si>
  <si>
    <t>4_c_2_2</t>
    <phoneticPr fontId="28"/>
  </si>
  <si>
    <t>5_b4_1_1</t>
    <phoneticPr fontId="28"/>
  </si>
  <si>
    <t>8_1_1</t>
    <phoneticPr fontId="28"/>
  </si>
  <si>
    <t>4_c_2_3</t>
    <phoneticPr fontId="28"/>
  </si>
  <si>
    <t>5_b4_1_2</t>
    <phoneticPr fontId="28"/>
  </si>
  <si>
    <t>8_1_2</t>
    <phoneticPr fontId="28"/>
  </si>
  <si>
    <t>4_c_2_4</t>
    <phoneticPr fontId="28"/>
  </si>
  <si>
    <t>5_b4_1_3</t>
    <phoneticPr fontId="28"/>
  </si>
  <si>
    <t>8_1_3</t>
    <phoneticPr fontId="28"/>
  </si>
  <si>
    <t>4_c_2_5</t>
    <phoneticPr fontId="28"/>
  </si>
  <si>
    <t>5_b4_1_4</t>
    <phoneticPr fontId="28"/>
  </si>
  <si>
    <t>8_1_4</t>
    <phoneticPr fontId="28"/>
  </si>
  <si>
    <t>4_c_2_6</t>
    <phoneticPr fontId="28"/>
  </si>
  <si>
    <t>5_b4_1_5</t>
    <phoneticPr fontId="28"/>
  </si>
  <si>
    <t>8_1_5</t>
    <phoneticPr fontId="28"/>
  </si>
  <si>
    <t>4_c_2_7</t>
    <phoneticPr fontId="28"/>
  </si>
  <si>
    <t>5_b4_1_6</t>
    <phoneticPr fontId="28"/>
  </si>
  <si>
    <t>8_1_6</t>
    <phoneticPr fontId="28"/>
  </si>
  <si>
    <t>4_c_2_8</t>
    <phoneticPr fontId="28"/>
  </si>
  <si>
    <t>5_b4_1_7</t>
    <phoneticPr fontId="28"/>
  </si>
  <si>
    <t>8_2_1</t>
    <phoneticPr fontId="28"/>
  </si>
  <si>
    <t>4_c_2_9</t>
    <phoneticPr fontId="28"/>
  </si>
  <si>
    <t>5_b4_2</t>
    <phoneticPr fontId="28"/>
  </si>
  <si>
    <t>8_2_2</t>
    <phoneticPr fontId="28"/>
  </si>
  <si>
    <t>4_d1_1</t>
    <phoneticPr fontId="28"/>
  </si>
  <si>
    <t>5_c1_1</t>
    <phoneticPr fontId="28"/>
  </si>
  <si>
    <t>8_2_3</t>
    <phoneticPr fontId="28"/>
  </si>
  <si>
    <t>4_d12_1</t>
    <phoneticPr fontId="28"/>
  </si>
  <si>
    <t>5_c1_2</t>
    <phoneticPr fontId="28"/>
  </si>
  <si>
    <t>8_2_4</t>
    <phoneticPr fontId="28"/>
  </si>
  <si>
    <t>4_d2_1</t>
    <phoneticPr fontId="28"/>
  </si>
  <si>
    <t>5_c12_1</t>
    <phoneticPr fontId="28"/>
  </si>
  <si>
    <t>8_2_5</t>
    <phoneticPr fontId="28"/>
  </si>
  <si>
    <t>4_d3_1</t>
    <phoneticPr fontId="28"/>
  </si>
  <si>
    <t>5_c2_1</t>
    <phoneticPr fontId="28"/>
  </si>
  <si>
    <t>8_2_6</t>
    <phoneticPr fontId="28"/>
  </si>
  <si>
    <t>4_d3_2</t>
    <phoneticPr fontId="28"/>
  </si>
  <si>
    <t>5_c2_2</t>
    <phoneticPr fontId="28"/>
  </si>
  <si>
    <t>8_3</t>
    <phoneticPr fontId="28"/>
  </si>
  <si>
    <t>4_d3_3</t>
    <phoneticPr fontId="28"/>
  </si>
  <si>
    <t>5_c3_1</t>
    <phoneticPr fontId="28"/>
  </si>
  <si>
    <t>8_4</t>
    <phoneticPr fontId="28"/>
  </si>
  <si>
    <t>4_d3_4</t>
    <phoneticPr fontId="28"/>
  </si>
  <si>
    <t>5_c3_2</t>
    <phoneticPr fontId="28"/>
  </si>
  <si>
    <t>8_5_1</t>
    <phoneticPr fontId="28"/>
  </si>
  <si>
    <t>4_d4_1_1</t>
    <phoneticPr fontId="28"/>
  </si>
  <si>
    <t>5_c4_1_1</t>
    <phoneticPr fontId="28"/>
  </si>
  <si>
    <t>8_5_2</t>
    <phoneticPr fontId="28"/>
  </si>
  <si>
    <t>4_d4_1_2</t>
    <phoneticPr fontId="28"/>
  </si>
  <si>
    <t>5_c4_1_2</t>
    <phoneticPr fontId="28"/>
  </si>
  <si>
    <t>8_5_3</t>
    <phoneticPr fontId="28"/>
  </si>
  <si>
    <t>4_d4_1_3</t>
    <phoneticPr fontId="28"/>
  </si>
  <si>
    <t>5_c4_1_3</t>
    <phoneticPr fontId="28"/>
  </si>
  <si>
    <t>8_5_4</t>
    <phoneticPr fontId="28"/>
  </si>
  <si>
    <t>4_d4_1_4</t>
    <phoneticPr fontId="28"/>
  </si>
  <si>
    <t>5_c4_1_4</t>
    <phoneticPr fontId="28"/>
  </si>
  <si>
    <t>8_5_5</t>
    <phoneticPr fontId="28"/>
  </si>
  <si>
    <t>4_d4_1_5</t>
    <phoneticPr fontId="28"/>
  </si>
  <si>
    <t>5_c4_1_5</t>
    <phoneticPr fontId="28"/>
  </si>
  <si>
    <t>8_5_6</t>
    <phoneticPr fontId="28"/>
  </si>
  <si>
    <t>4_d4_1_6</t>
    <phoneticPr fontId="28"/>
  </si>
  <si>
    <t>5_c4_1_6</t>
    <phoneticPr fontId="28"/>
  </si>
  <si>
    <t>8_5_7</t>
    <phoneticPr fontId="28"/>
  </si>
  <si>
    <t>4_d4_1_7</t>
    <phoneticPr fontId="28"/>
  </si>
  <si>
    <t>5_c4_1_7</t>
    <phoneticPr fontId="28"/>
  </si>
  <si>
    <t>8_6</t>
    <phoneticPr fontId="28"/>
  </si>
  <si>
    <t>4_d4_2</t>
    <phoneticPr fontId="28"/>
  </si>
  <si>
    <t>5_c4_2</t>
    <phoneticPr fontId="28"/>
  </si>
  <si>
    <t>5_d1_1</t>
    <phoneticPr fontId="28"/>
  </si>
  <si>
    <t>5_d1_2</t>
    <phoneticPr fontId="28"/>
  </si>
  <si>
    <t>5_d12_1</t>
    <phoneticPr fontId="28"/>
  </si>
  <si>
    <t>5_d2_1</t>
    <phoneticPr fontId="28"/>
  </si>
  <si>
    <t>5_d2_2</t>
    <phoneticPr fontId="28"/>
  </si>
  <si>
    <t>5_d3_1</t>
    <phoneticPr fontId="28"/>
  </si>
  <si>
    <t>5_d3_2</t>
    <phoneticPr fontId="28"/>
  </si>
  <si>
    <t>5_d4_1_1</t>
    <phoneticPr fontId="28"/>
  </si>
  <si>
    <t>5_d4_1_2</t>
    <phoneticPr fontId="28"/>
  </si>
  <si>
    <t>5_d4_1_3</t>
    <phoneticPr fontId="28"/>
  </si>
  <si>
    <t>5_d4_1_4</t>
    <phoneticPr fontId="28"/>
  </si>
  <si>
    <t>5_d4_1_5</t>
    <phoneticPr fontId="28"/>
  </si>
  <si>
    <t>5_d4_1_6</t>
    <phoneticPr fontId="28"/>
  </si>
  <si>
    <t>5_d4_1_7</t>
    <phoneticPr fontId="28"/>
  </si>
  <si>
    <t>5_d4_2</t>
    <phoneticPr fontId="28"/>
  </si>
  <si>
    <t>科学技術関係予算の集計に向けた分類番号案</t>
    <phoneticPr fontId="19"/>
  </si>
  <si>
    <t>-</t>
    <phoneticPr fontId="19"/>
  </si>
  <si>
    <t>－</t>
  </si>
  <si>
    <t>平成２８年度対象</t>
  </si>
  <si>
    <t>-</t>
  </si>
  <si>
    <t>平成２７年度</t>
    <rPh sb="0" eb="2">
      <t>ヘイセイ</t>
    </rPh>
    <rPh sb="4" eb="5">
      <t>ネン</t>
    </rPh>
    <rPh sb="5" eb="6">
      <t>ド</t>
    </rPh>
    <phoneticPr fontId="18"/>
  </si>
  <si>
    <t>平成２８年度</t>
    <rPh sb="0" eb="2">
      <t>ヘイセイ</t>
    </rPh>
    <rPh sb="4" eb="5">
      <t>ネン</t>
    </rPh>
    <rPh sb="5" eb="6">
      <t>ド</t>
    </rPh>
    <phoneticPr fontId="18"/>
  </si>
  <si>
    <t>施策名：１ 公文書管理制度の適正かつ円滑な運用（政策１－施策①）</t>
    <rPh sb="0" eb="2">
      <t>シサク</t>
    </rPh>
    <rPh sb="2" eb="3">
      <t>メイ</t>
    </rPh>
    <rPh sb="6" eb="9">
      <t>コウブンショ</t>
    </rPh>
    <rPh sb="9" eb="11">
      <t>カンリ</t>
    </rPh>
    <rPh sb="11" eb="13">
      <t>セイド</t>
    </rPh>
    <rPh sb="14" eb="16">
      <t>テキセイ</t>
    </rPh>
    <rPh sb="18" eb="20">
      <t>エンカツ</t>
    </rPh>
    <rPh sb="21" eb="23">
      <t>ウンヨウ</t>
    </rPh>
    <rPh sb="24" eb="26">
      <t>セイサク</t>
    </rPh>
    <rPh sb="28" eb="30">
      <t>シサク</t>
    </rPh>
    <phoneticPr fontId="17"/>
  </si>
  <si>
    <t>大臣官房</t>
    <rPh sb="0" eb="2">
      <t>ダイジン</t>
    </rPh>
    <rPh sb="2" eb="4">
      <t>カンボウ</t>
    </rPh>
    <phoneticPr fontId="19"/>
  </si>
  <si>
    <t>一般会計</t>
  </si>
  <si>
    <t>一般会計</t>
    <rPh sb="0" eb="2">
      <t>イッパン</t>
    </rPh>
    <rPh sb="2" eb="4">
      <t>カイケイ</t>
    </rPh>
    <phoneticPr fontId="19"/>
  </si>
  <si>
    <t>内閣府</t>
  </si>
  <si>
    <t>平成１４年度</t>
    <rPh sb="0" eb="2">
      <t>ヘイセイ</t>
    </rPh>
    <rPh sb="4" eb="5">
      <t>ネン</t>
    </rPh>
    <rPh sb="5" eb="6">
      <t>ド</t>
    </rPh>
    <phoneticPr fontId="17"/>
  </si>
  <si>
    <t>平成２５年度</t>
    <rPh sb="0" eb="2">
      <t>ヘイセイ</t>
    </rPh>
    <rPh sb="4" eb="5">
      <t>ネン</t>
    </rPh>
    <rPh sb="5" eb="6">
      <t>ド</t>
    </rPh>
    <phoneticPr fontId="17"/>
  </si>
  <si>
    <t>平成２９年度</t>
    <rPh sb="0" eb="2">
      <t>ヘイセイ</t>
    </rPh>
    <rPh sb="4" eb="5">
      <t>ネン</t>
    </rPh>
    <rPh sb="5" eb="6">
      <t>ド</t>
    </rPh>
    <phoneticPr fontId="17"/>
  </si>
  <si>
    <t>昭和２４年度</t>
  </si>
  <si>
    <t>平成１４年度</t>
  </si>
  <si>
    <t>平成２５年度</t>
  </si>
  <si>
    <t>平成２９年度</t>
  </si>
  <si>
    <t>戦略的広報経費（国際）</t>
    <rPh sb="0" eb="3">
      <t>センリャクテキ</t>
    </rPh>
    <rPh sb="3" eb="5">
      <t>コウホウ</t>
    </rPh>
    <rPh sb="5" eb="7">
      <t>ケイヒ</t>
    </rPh>
    <rPh sb="8" eb="10">
      <t>コクサイ</t>
    </rPh>
    <phoneticPr fontId="17"/>
  </si>
  <si>
    <t>重要事項に関する戦略的国際広報諸費</t>
    <rPh sb="0" eb="2">
      <t>ジュウヨウ</t>
    </rPh>
    <rPh sb="2" eb="4">
      <t>ジコウ</t>
    </rPh>
    <rPh sb="5" eb="6">
      <t>カン</t>
    </rPh>
    <rPh sb="8" eb="11">
      <t>センリャクテキ</t>
    </rPh>
    <rPh sb="11" eb="13">
      <t>コクサイ</t>
    </rPh>
    <rPh sb="13" eb="15">
      <t>コウホウ</t>
    </rPh>
    <rPh sb="15" eb="17">
      <t>ショヒ</t>
    </rPh>
    <phoneticPr fontId="17"/>
  </si>
  <si>
    <t>平成２６年度</t>
    <rPh sb="0" eb="2">
      <t>ヘイセイ</t>
    </rPh>
    <rPh sb="4" eb="5">
      <t>ネン</t>
    </rPh>
    <rPh sb="5" eb="6">
      <t>ド</t>
    </rPh>
    <phoneticPr fontId="17"/>
  </si>
  <si>
    <t>世論調査等諸費</t>
    <rPh sb="0" eb="2">
      <t>ヨロン</t>
    </rPh>
    <rPh sb="2" eb="4">
      <t>チョウサ</t>
    </rPh>
    <rPh sb="4" eb="5">
      <t>トウ</t>
    </rPh>
    <rPh sb="5" eb="7">
      <t>ショヒ</t>
    </rPh>
    <phoneticPr fontId="17"/>
  </si>
  <si>
    <t>昭和２２年度</t>
    <rPh sb="0" eb="2">
      <t>ショウワ</t>
    </rPh>
    <rPh sb="4" eb="5">
      <t>ネン</t>
    </rPh>
    <rPh sb="5" eb="6">
      <t>ド</t>
    </rPh>
    <phoneticPr fontId="17"/>
  </si>
  <si>
    <t>政府調達苦情処理の推進に必要な経費</t>
    <rPh sb="0" eb="2">
      <t>セイフ</t>
    </rPh>
    <rPh sb="2" eb="4">
      <t>チョウタツ</t>
    </rPh>
    <rPh sb="4" eb="6">
      <t>クジョウ</t>
    </rPh>
    <rPh sb="6" eb="8">
      <t>ショリ</t>
    </rPh>
    <rPh sb="9" eb="11">
      <t>スイシン</t>
    </rPh>
    <rPh sb="12" eb="14">
      <t>ヒツヨウ</t>
    </rPh>
    <rPh sb="15" eb="17">
      <t>ケイヒ</t>
    </rPh>
    <phoneticPr fontId="17"/>
  </si>
  <si>
    <t>政策統括官（経済財政運営担当）</t>
    <rPh sb="0" eb="2">
      <t>セイサク</t>
    </rPh>
    <rPh sb="2" eb="4">
      <t>トウカツ</t>
    </rPh>
    <rPh sb="4" eb="5">
      <t>カン</t>
    </rPh>
    <rPh sb="6" eb="8">
      <t>ケイザイ</t>
    </rPh>
    <rPh sb="8" eb="10">
      <t>ザイセイ</t>
    </rPh>
    <rPh sb="10" eb="12">
      <t>ウンエイ</t>
    </rPh>
    <rPh sb="12" eb="14">
      <t>タントウ</t>
    </rPh>
    <phoneticPr fontId="17"/>
  </si>
  <si>
    <t>一般会計</t>
    <rPh sb="0" eb="2">
      <t>イッパン</t>
    </rPh>
    <rPh sb="2" eb="4">
      <t>カイケイ</t>
    </rPh>
    <phoneticPr fontId="17"/>
  </si>
  <si>
    <t>対日直接投資の促進に必要な経費</t>
  </si>
  <si>
    <t>道州制特区の推進に必要な経費</t>
  </si>
  <si>
    <t>政策統括官（経済社会システム担当）</t>
    <rPh sb="0" eb="2">
      <t>セイサク</t>
    </rPh>
    <rPh sb="2" eb="4">
      <t>トウカツ</t>
    </rPh>
    <rPh sb="4" eb="5">
      <t>カン</t>
    </rPh>
    <rPh sb="6" eb="8">
      <t>ケイザイ</t>
    </rPh>
    <rPh sb="8" eb="10">
      <t>シャカイ</t>
    </rPh>
    <rPh sb="14" eb="16">
      <t>タントウ</t>
    </rPh>
    <phoneticPr fontId="17"/>
  </si>
  <si>
    <t>市民活動の促進に必要な経費</t>
    <rPh sb="0" eb="2">
      <t>シミン</t>
    </rPh>
    <rPh sb="2" eb="4">
      <t>カツドウ</t>
    </rPh>
    <rPh sb="5" eb="7">
      <t>ソクシン</t>
    </rPh>
    <rPh sb="8" eb="10">
      <t>ヒツヨウ</t>
    </rPh>
    <rPh sb="11" eb="13">
      <t>ケイヒ</t>
    </rPh>
    <phoneticPr fontId="17"/>
  </si>
  <si>
    <t>休眠預金等活用に関する調査等に必要な経費</t>
  </si>
  <si>
    <t>前年度新規</t>
  </si>
  <si>
    <t>国内の経済動向調査等に必要な経費</t>
    <rPh sb="0" eb="2">
      <t>コクナイ</t>
    </rPh>
    <rPh sb="3" eb="5">
      <t>ケイザイ</t>
    </rPh>
    <rPh sb="5" eb="7">
      <t>ドウコウ</t>
    </rPh>
    <rPh sb="7" eb="9">
      <t>チョウサ</t>
    </rPh>
    <rPh sb="9" eb="10">
      <t>ナド</t>
    </rPh>
    <rPh sb="11" eb="13">
      <t>ヒツヨウ</t>
    </rPh>
    <rPh sb="14" eb="16">
      <t>ケイヒ</t>
    </rPh>
    <phoneticPr fontId="17"/>
  </si>
  <si>
    <t>国内の経済動向に係る産業及び地域経済の調査等に必要な経費</t>
    <rPh sb="0" eb="2">
      <t>コクナイ</t>
    </rPh>
    <rPh sb="3" eb="5">
      <t>ケイザイ</t>
    </rPh>
    <rPh sb="5" eb="7">
      <t>ドウコウ</t>
    </rPh>
    <rPh sb="8" eb="9">
      <t>カカ</t>
    </rPh>
    <rPh sb="10" eb="12">
      <t>サンギョウ</t>
    </rPh>
    <rPh sb="12" eb="13">
      <t>オヨ</t>
    </rPh>
    <rPh sb="14" eb="16">
      <t>チイキ</t>
    </rPh>
    <rPh sb="16" eb="18">
      <t>ケイザイ</t>
    </rPh>
    <rPh sb="19" eb="21">
      <t>チョウサ</t>
    </rPh>
    <rPh sb="21" eb="22">
      <t>ナド</t>
    </rPh>
    <rPh sb="23" eb="25">
      <t>ヒツヨウ</t>
    </rPh>
    <rPh sb="26" eb="28">
      <t>ケイヒ</t>
    </rPh>
    <phoneticPr fontId="17"/>
  </si>
  <si>
    <t>海外の経済動向調査等に必要な経費</t>
    <rPh sb="0" eb="2">
      <t>カイガイ</t>
    </rPh>
    <rPh sb="3" eb="5">
      <t>ケイザイ</t>
    </rPh>
    <rPh sb="5" eb="7">
      <t>ドウコウ</t>
    </rPh>
    <rPh sb="7" eb="9">
      <t>チョウサ</t>
    </rPh>
    <rPh sb="9" eb="10">
      <t>ナド</t>
    </rPh>
    <rPh sb="11" eb="13">
      <t>ヒツヨウ</t>
    </rPh>
    <rPh sb="14" eb="16">
      <t>ケイヒ</t>
    </rPh>
    <phoneticPr fontId="17"/>
  </si>
  <si>
    <t>政策統括官（経済財政分析担当）</t>
    <rPh sb="0" eb="2">
      <t>セイサク</t>
    </rPh>
    <rPh sb="2" eb="4">
      <t>トウカツ</t>
    </rPh>
    <rPh sb="4" eb="5">
      <t>カン</t>
    </rPh>
    <rPh sb="6" eb="8">
      <t>ケイザイ</t>
    </rPh>
    <rPh sb="8" eb="10">
      <t>ザイセイ</t>
    </rPh>
    <rPh sb="10" eb="12">
      <t>ブンセキ</t>
    </rPh>
    <rPh sb="12" eb="14">
      <t>タントウ</t>
    </rPh>
    <phoneticPr fontId="17"/>
  </si>
  <si>
    <t>環境未来都市の推進に必要な経費</t>
    <rPh sb="0" eb="2">
      <t>カンキョウ</t>
    </rPh>
    <rPh sb="2" eb="4">
      <t>ミライ</t>
    </rPh>
    <rPh sb="4" eb="6">
      <t>トシ</t>
    </rPh>
    <rPh sb="7" eb="9">
      <t>スイシン</t>
    </rPh>
    <rPh sb="10" eb="12">
      <t>ヒツヨウ</t>
    </rPh>
    <rPh sb="13" eb="15">
      <t>ケイヒ</t>
    </rPh>
    <phoneticPr fontId="17"/>
  </si>
  <si>
    <t>地方創生推進室</t>
    <rPh sb="0" eb="2">
      <t>チホウ</t>
    </rPh>
    <rPh sb="2" eb="4">
      <t>ソウセイ</t>
    </rPh>
    <rPh sb="4" eb="6">
      <t>スイシン</t>
    </rPh>
    <rPh sb="6" eb="7">
      <t>シツ</t>
    </rPh>
    <phoneticPr fontId="17"/>
  </si>
  <si>
    <t>地方創生リーダー人材の育成・普及事業に必要な経費</t>
    <rPh sb="19" eb="21">
      <t>ヒツヨウ</t>
    </rPh>
    <rPh sb="22" eb="24">
      <t>ケイヒ</t>
    </rPh>
    <phoneticPr fontId="17"/>
  </si>
  <si>
    <t>地方版総合戦略の推進に必要な経費</t>
  </si>
  <si>
    <t>国家戦略特区の推進に必要な経費</t>
    <rPh sb="0" eb="2">
      <t>コッカ</t>
    </rPh>
    <rPh sb="2" eb="4">
      <t>センリャク</t>
    </rPh>
    <rPh sb="4" eb="6">
      <t>トック</t>
    </rPh>
    <rPh sb="7" eb="9">
      <t>スイシン</t>
    </rPh>
    <rPh sb="10" eb="12">
      <t>ヒツヨウ</t>
    </rPh>
    <rPh sb="13" eb="15">
      <t>ケイヒ</t>
    </rPh>
    <phoneticPr fontId="17"/>
  </si>
  <si>
    <t>地方創生推進事務局</t>
    <rPh sb="0" eb="2">
      <t>チホウ</t>
    </rPh>
    <rPh sb="2" eb="4">
      <t>ソウセイ</t>
    </rPh>
    <rPh sb="4" eb="6">
      <t>スイシン</t>
    </rPh>
    <rPh sb="6" eb="9">
      <t>ジムキョク</t>
    </rPh>
    <phoneticPr fontId="17"/>
  </si>
  <si>
    <t>中心市街地活性化の推進に必要な経費</t>
    <rPh sb="0" eb="2">
      <t>チュウシン</t>
    </rPh>
    <rPh sb="2" eb="5">
      <t>シガイチ</t>
    </rPh>
    <rPh sb="5" eb="8">
      <t>カッセイカ</t>
    </rPh>
    <rPh sb="9" eb="11">
      <t>スイシン</t>
    </rPh>
    <rPh sb="12" eb="14">
      <t>ヒツヨウ</t>
    </rPh>
    <rPh sb="15" eb="17">
      <t>ケイヒ</t>
    </rPh>
    <phoneticPr fontId="17"/>
  </si>
  <si>
    <t>構造改革特別区域計画の認定等に必要な経費</t>
    <rPh sb="0" eb="2">
      <t>コウゾウ</t>
    </rPh>
    <rPh sb="2" eb="4">
      <t>カイカク</t>
    </rPh>
    <rPh sb="4" eb="6">
      <t>トクベツ</t>
    </rPh>
    <rPh sb="6" eb="8">
      <t>クイキ</t>
    </rPh>
    <rPh sb="8" eb="10">
      <t>ケイカク</t>
    </rPh>
    <rPh sb="11" eb="13">
      <t>ニンテイ</t>
    </rPh>
    <rPh sb="13" eb="14">
      <t>ナド</t>
    </rPh>
    <rPh sb="15" eb="17">
      <t>ヒツヨウ</t>
    </rPh>
    <rPh sb="18" eb="20">
      <t>ケイヒ</t>
    </rPh>
    <phoneticPr fontId="17"/>
  </si>
  <si>
    <t>地域再生の推進に必要な経費</t>
    <rPh sb="0" eb="4">
      <t>チ</t>
    </rPh>
    <rPh sb="5" eb="7">
      <t>スイシン</t>
    </rPh>
    <rPh sb="8" eb="10">
      <t>ヒツヨウ</t>
    </rPh>
    <rPh sb="11" eb="13">
      <t>ケイヒ</t>
    </rPh>
    <phoneticPr fontId="17"/>
  </si>
  <si>
    <t>総合特区計画に基づく支援措置等に必要な経費</t>
    <rPh sb="0" eb="2">
      <t>ソウゴウ</t>
    </rPh>
    <rPh sb="2" eb="4">
      <t>トック</t>
    </rPh>
    <rPh sb="4" eb="6">
      <t>ケイカク</t>
    </rPh>
    <rPh sb="7" eb="8">
      <t>モト</t>
    </rPh>
    <rPh sb="10" eb="12">
      <t>シエン</t>
    </rPh>
    <rPh sb="12" eb="14">
      <t>ソチ</t>
    </rPh>
    <rPh sb="14" eb="15">
      <t>ナド</t>
    </rPh>
    <rPh sb="16" eb="18">
      <t>ヒツヨウ</t>
    </rPh>
    <rPh sb="19" eb="21">
      <t>ケイヒ</t>
    </rPh>
    <phoneticPr fontId="17"/>
  </si>
  <si>
    <t>総合特区の推進調整に必要な経費</t>
    <rPh sb="0" eb="2">
      <t>ソウゴウ</t>
    </rPh>
    <rPh sb="2" eb="4">
      <t>トック</t>
    </rPh>
    <rPh sb="5" eb="7">
      <t>スイシン</t>
    </rPh>
    <rPh sb="7" eb="9">
      <t>チョウセイ</t>
    </rPh>
    <rPh sb="10" eb="12">
      <t>ヒツヨウ</t>
    </rPh>
    <rPh sb="13" eb="15">
      <t>ケイヒ</t>
    </rPh>
    <phoneticPr fontId="17"/>
  </si>
  <si>
    <t>地方創生推進交付金</t>
    <rPh sb="0" eb="2">
      <t>チホウ</t>
    </rPh>
    <rPh sb="2" eb="4">
      <t>ソウセイ</t>
    </rPh>
    <rPh sb="4" eb="6">
      <t>スイシン</t>
    </rPh>
    <rPh sb="6" eb="9">
      <t>コウフキン</t>
    </rPh>
    <phoneticPr fontId="17"/>
  </si>
  <si>
    <t>地方創生拠点整備交付金</t>
    <rPh sb="0" eb="2">
      <t>チホウ</t>
    </rPh>
    <rPh sb="2" eb="4">
      <t>ソウセイ</t>
    </rPh>
    <rPh sb="4" eb="6">
      <t>キョテン</t>
    </rPh>
    <rPh sb="6" eb="8">
      <t>セイビ</t>
    </rPh>
    <rPh sb="8" eb="11">
      <t>コウフキン</t>
    </rPh>
    <phoneticPr fontId="17"/>
  </si>
  <si>
    <t>平成１３年度</t>
  </si>
  <si>
    <t>平成１２年度</t>
  </si>
  <si>
    <t>平成１２年度</t>
    <rPh sb="0" eb="2">
      <t>ヘイセイ</t>
    </rPh>
    <rPh sb="4" eb="5">
      <t>ネン</t>
    </rPh>
    <rPh sb="5" eb="6">
      <t>ド</t>
    </rPh>
    <phoneticPr fontId="17"/>
  </si>
  <si>
    <t>社会性認定実証に関する調査事業</t>
  </si>
  <si>
    <t>交付金効果検証分析事業</t>
    <rPh sb="0" eb="3">
      <t>コウフキン</t>
    </rPh>
    <rPh sb="3" eb="5">
      <t>コウカ</t>
    </rPh>
    <rPh sb="5" eb="7">
      <t>ケンショウ</t>
    </rPh>
    <rPh sb="7" eb="9">
      <t>ブンセキ</t>
    </rPh>
    <rPh sb="9" eb="11">
      <t>ジギョウ</t>
    </rPh>
    <phoneticPr fontId="17"/>
  </si>
  <si>
    <t>地方大学・地域産業創生交付金</t>
  </si>
  <si>
    <t>（項）地方創生推進事務局
（大事項）地方創生の推進に係る計画認定等に必要な経費
（項）地方創生推進費
（大事項）地方創生の推進に必要な経費</t>
    <rPh sb="3" eb="5">
      <t>チホウ</t>
    </rPh>
    <rPh sb="5" eb="7">
      <t>ソウセイ</t>
    </rPh>
    <rPh sb="7" eb="9">
      <t>スイシン</t>
    </rPh>
    <rPh sb="9" eb="12">
      <t>ジムキョク</t>
    </rPh>
    <rPh sb="18" eb="20">
      <t>チホウ</t>
    </rPh>
    <rPh sb="20" eb="22">
      <t>ソウセイ</t>
    </rPh>
    <rPh sb="23" eb="25">
      <t>スイシン</t>
    </rPh>
    <rPh sb="26" eb="27">
      <t>カカ</t>
    </rPh>
    <rPh sb="28" eb="30">
      <t>ケイカク</t>
    </rPh>
    <rPh sb="30" eb="32">
      <t>ニンテイ</t>
    </rPh>
    <rPh sb="32" eb="33">
      <t>トウ</t>
    </rPh>
    <rPh sb="34" eb="36">
      <t>ヒツヨウ</t>
    </rPh>
    <rPh sb="37" eb="39">
      <t>ケイヒ</t>
    </rPh>
    <rPh sb="41" eb="42">
      <t>コウ</t>
    </rPh>
    <rPh sb="43" eb="45">
      <t>チホウ</t>
    </rPh>
    <rPh sb="45" eb="47">
      <t>ソウセイ</t>
    </rPh>
    <rPh sb="47" eb="49">
      <t>スイシン</t>
    </rPh>
    <rPh sb="49" eb="50">
      <t>ヒ</t>
    </rPh>
    <rPh sb="52" eb="53">
      <t>ダイ</t>
    </rPh>
    <rPh sb="53" eb="55">
      <t>ジコウ</t>
    </rPh>
    <rPh sb="56" eb="58">
      <t>チホウ</t>
    </rPh>
    <rPh sb="58" eb="60">
      <t>ソウセイ</t>
    </rPh>
    <rPh sb="61" eb="63">
      <t>スイシン</t>
    </rPh>
    <rPh sb="64" eb="66">
      <t>ヒツヨウ</t>
    </rPh>
    <rPh sb="67" eb="69">
      <t>ケイヒ</t>
    </rPh>
    <phoneticPr fontId="17"/>
  </si>
  <si>
    <t>原子力政策の検討及び適切な情報発信等</t>
  </si>
  <si>
    <t>平成２６年度</t>
  </si>
  <si>
    <t>官民研究開発投資拡大プログラム（PRISM）</t>
  </si>
  <si>
    <t>遺棄化学兵器廃棄処理事業経費</t>
    <rPh sb="0" eb="2">
      <t>イキ</t>
    </rPh>
    <rPh sb="2" eb="4">
      <t>カガク</t>
    </rPh>
    <rPh sb="4" eb="6">
      <t>ヘイキ</t>
    </rPh>
    <rPh sb="6" eb="8">
      <t>ハイキ</t>
    </rPh>
    <rPh sb="8" eb="10">
      <t>ショリ</t>
    </rPh>
    <rPh sb="10" eb="12">
      <t>ジギョウ</t>
    </rPh>
    <rPh sb="12" eb="14">
      <t>ケイヒ</t>
    </rPh>
    <phoneticPr fontId="17"/>
  </si>
  <si>
    <t>平成１１年度</t>
    <rPh sb="0" eb="2">
      <t>ヘイセイ</t>
    </rPh>
    <rPh sb="4" eb="5">
      <t>ネン</t>
    </rPh>
    <rPh sb="5" eb="6">
      <t>ド</t>
    </rPh>
    <phoneticPr fontId="17"/>
  </si>
  <si>
    <t>遺棄化学兵器処理担当室</t>
    <rPh sb="0" eb="2">
      <t>イキ</t>
    </rPh>
    <rPh sb="2" eb="4">
      <t>カガク</t>
    </rPh>
    <rPh sb="4" eb="6">
      <t>ヘイキ</t>
    </rPh>
    <rPh sb="6" eb="8">
      <t>ショリ</t>
    </rPh>
    <rPh sb="8" eb="11">
      <t>タントウシツ</t>
    </rPh>
    <phoneticPr fontId="17"/>
  </si>
  <si>
    <t>防災に関する普及・啓発に必要な経費</t>
  </si>
  <si>
    <t>国と地方の防災を担う人材の育成に係る経費</t>
  </si>
  <si>
    <t>国際防災協力の推進に必要な経費</t>
  </si>
  <si>
    <t>災害復旧・復興に関する施策の推進に必要な経費</t>
  </si>
  <si>
    <t>地震対策等の推進に必要な経費</t>
  </si>
  <si>
    <t>総合防災情報システムの整備経費</t>
  </si>
  <si>
    <t>非常災害時発生に伴う現地災害対策等に要する経費</t>
  </si>
  <si>
    <t>災害対策本部予備施設等の維持管理に要する経費</t>
  </si>
  <si>
    <t>被災者生活再建支援法施行に要する経費</t>
    <rPh sb="0" eb="3">
      <t>ヒサイシャ</t>
    </rPh>
    <rPh sb="3" eb="5">
      <t>セイカツ</t>
    </rPh>
    <rPh sb="5" eb="7">
      <t>サイケン</t>
    </rPh>
    <rPh sb="7" eb="9">
      <t>シエン</t>
    </rPh>
    <rPh sb="9" eb="10">
      <t>ホウ</t>
    </rPh>
    <rPh sb="10" eb="12">
      <t>セコウ</t>
    </rPh>
    <rPh sb="13" eb="14">
      <t>ヨウ</t>
    </rPh>
    <rPh sb="16" eb="18">
      <t>ケイヒ</t>
    </rPh>
    <phoneticPr fontId="27"/>
  </si>
  <si>
    <t>防災計画の推進経費</t>
  </si>
  <si>
    <t>社会全体としての事業継続体制の構築推進経費</t>
  </si>
  <si>
    <t>原子力災害対策事業</t>
    <rPh sb="0" eb="3">
      <t>ゲンシリョク</t>
    </rPh>
    <rPh sb="3" eb="5">
      <t>サイガイ</t>
    </rPh>
    <rPh sb="5" eb="7">
      <t>タイサク</t>
    </rPh>
    <rPh sb="7" eb="9">
      <t>ジギョウ</t>
    </rPh>
    <phoneticPr fontId="17"/>
  </si>
  <si>
    <t>原子力発電施設等緊急時安全対策交付金</t>
  </si>
  <si>
    <t>原子力防災体制等構築事業委託費</t>
    <rPh sb="0" eb="3">
      <t>ゲンシリョク</t>
    </rPh>
    <rPh sb="3" eb="5">
      <t>ボウサイ</t>
    </rPh>
    <rPh sb="5" eb="7">
      <t>タイセイ</t>
    </rPh>
    <rPh sb="7" eb="8">
      <t>トウ</t>
    </rPh>
    <rPh sb="8" eb="10">
      <t>コウチク</t>
    </rPh>
    <rPh sb="10" eb="12">
      <t>ジギョウ</t>
    </rPh>
    <rPh sb="12" eb="14">
      <t>イタク</t>
    </rPh>
    <rPh sb="14" eb="15">
      <t>ヒ</t>
    </rPh>
    <phoneticPr fontId="17"/>
  </si>
  <si>
    <t>原子力防災研修事業等委託費</t>
    <rPh sb="0" eb="3">
      <t>ゲンシリョク</t>
    </rPh>
    <rPh sb="3" eb="5">
      <t>ボウサイ</t>
    </rPh>
    <rPh sb="5" eb="7">
      <t>ケンシュウ</t>
    </rPh>
    <rPh sb="7" eb="9">
      <t>ジギョウ</t>
    </rPh>
    <rPh sb="9" eb="10">
      <t>トウ</t>
    </rPh>
    <rPh sb="10" eb="12">
      <t>イタク</t>
    </rPh>
    <rPh sb="12" eb="13">
      <t>ヒ</t>
    </rPh>
    <phoneticPr fontId="17"/>
  </si>
  <si>
    <t>避難計画等改善プロセス構築委託費</t>
    <rPh sb="0" eb="2">
      <t>ヒナン</t>
    </rPh>
    <rPh sb="2" eb="4">
      <t>ケイカク</t>
    </rPh>
    <rPh sb="4" eb="5">
      <t>トウ</t>
    </rPh>
    <rPh sb="5" eb="7">
      <t>カイゼン</t>
    </rPh>
    <rPh sb="11" eb="13">
      <t>コウチク</t>
    </rPh>
    <rPh sb="13" eb="15">
      <t>イタク</t>
    </rPh>
    <rPh sb="15" eb="16">
      <t>ヒ</t>
    </rPh>
    <phoneticPr fontId="17"/>
  </si>
  <si>
    <t>政策統括官（原子力防災担当）</t>
    <rPh sb="0" eb="2">
      <t>セイサク</t>
    </rPh>
    <rPh sb="2" eb="4">
      <t>トウカツ</t>
    </rPh>
    <rPh sb="4" eb="5">
      <t>カン</t>
    </rPh>
    <rPh sb="6" eb="9">
      <t>ゲンシリョク</t>
    </rPh>
    <rPh sb="9" eb="11">
      <t>ボウサイ</t>
    </rPh>
    <rPh sb="11" eb="13">
      <t>タントウ</t>
    </rPh>
    <phoneticPr fontId="17"/>
  </si>
  <si>
    <t>エネルギー対策特別会計電源開発促進勘定</t>
  </si>
  <si>
    <t>原子力災害時避難円滑化モデル実証事業</t>
  </si>
  <si>
    <t>沖縄振興交付金事業推進費</t>
    <rPh sb="4" eb="7">
      <t>コウフキン</t>
    </rPh>
    <rPh sb="7" eb="9">
      <t>ジギョウ</t>
    </rPh>
    <rPh sb="9" eb="11">
      <t>スイシン</t>
    </rPh>
    <rPh sb="11" eb="12">
      <t>ヒ</t>
    </rPh>
    <phoneticPr fontId="17"/>
  </si>
  <si>
    <t>沖縄における鉄軌道等導入課題検討に必要な経費</t>
    <rPh sb="0" eb="2">
      <t>オキナワ</t>
    </rPh>
    <rPh sb="6" eb="7">
      <t>テツ</t>
    </rPh>
    <rPh sb="7" eb="9">
      <t>キドウ</t>
    </rPh>
    <rPh sb="9" eb="10">
      <t>トウ</t>
    </rPh>
    <rPh sb="10" eb="12">
      <t>ドウニュウ</t>
    </rPh>
    <rPh sb="12" eb="14">
      <t>カダイ</t>
    </rPh>
    <rPh sb="14" eb="16">
      <t>ケントウ</t>
    </rPh>
    <rPh sb="17" eb="19">
      <t>ヒツヨウ</t>
    </rPh>
    <rPh sb="20" eb="22">
      <t>ケイヒ</t>
    </rPh>
    <phoneticPr fontId="17"/>
  </si>
  <si>
    <t>沖縄振興推進調査費</t>
  </si>
  <si>
    <t>公立文教施設整備に必要な経費</t>
  </si>
  <si>
    <t>医師歯科医師等の派遣に必要な経費</t>
  </si>
  <si>
    <t>沖縄北部連携促進特別振興対策特定開発事業費</t>
    <rPh sb="20" eb="21">
      <t>ヒ</t>
    </rPh>
    <phoneticPr fontId="17"/>
  </si>
  <si>
    <t>（建設海岸）海岸事業調査費</t>
  </si>
  <si>
    <t>（港湾海岸）海岸事業調査費</t>
  </si>
  <si>
    <t>水道施設整備に必要な経費</t>
  </si>
  <si>
    <t>廃棄物処理施設整備に必要な経費</t>
  </si>
  <si>
    <t>良好で緑豊かな都市空間の形成等のための国営公園事業に必要な経費</t>
  </si>
  <si>
    <t>森林整備事業に必要な経費</t>
  </si>
  <si>
    <t>治山事業に必要な経費</t>
  </si>
  <si>
    <t>水産基盤整備に必要な経費</t>
  </si>
  <si>
    <t>農業生産基盤整備事業に必要な経費</t>
  </si>
  <si>
    <t>社会資本総合整備事業に必要な経費
（社会資本整備総合交付金）</t>
  </si>
  <si>
    <t>社会資本総合整備事業に必要な経費
（防災・安全社会資本整備交付金）</t>
  </si>
  <si>
    <t>沖縄開発事業（旧社会資本整備事業特別会計計上分）</t>
    <rPh sb="0" eb="2">
      <t>オキナワ</t>
    </rPh>
    <rPh sb="2" eb="4">
      <t>カイハツ</t>
    </rPh>
    <rPh sb="4" eb="6">
      <t>ジギョウ</t>
    </rPh>
    <rPh sb="7" eb="8">
      <t>キュウ</t>
    </rPh>
    <rPh sb="8" eb="10">
      <t>シャカイ</t>
    </rPh>
    <rPh sb="10" eb="12">
      <t>シホン</t>
    </rPh>
    <rPh sb="12" eb="14">
      <t>セイビ</t>
    </rPh>
    <rPh sb="14" eb="16">
      <t>ジギョウ</t>
    </rPh>
    <rPh sb="16" eb="18">
      <t>トクベツ</t>
    </rPh>
    <rPh sb="18" eb="20">
      <t>カイケイ</t>
    </rPh>
    <rPh sb="20" eb="22">
      <t>ケイジョウ</t>
    </rPh>
    <rPh sb="22" eb="23">
      <t>ブン</t>
    </rPh>
    <phoneticPr fontId="17"/>
  </si>
  <si>
    <t>駐留軍用地跡地利用推進に必要な経費</t>
  </si>
  <si>
    <t>沖縄の特殊事情に伴う特別対策に必要な経費（沖縄振興開発金融公庫・補給金）</t>
    <rPh sb="21" eb="23">
      <t>オキナワ</t>
    </rPh>
    <rPh sb="23" eb="25">
      <t>シンコウ</t>
    </rPh>
    <rPh sb="25" eb="27">
      <t>カイハツ</t>
    </rPh>
    <rPh sb="27" eb="29">
      <t>キンユウ</t>
    </rPh>
    <rPh sb="29" eb="31">
      <t>コウコ</t>
    </rPh>
    <rPh sb="32" eb="35">
      <t>ホキュウキン</t>
    </rPh>
    <phoneticPr fontId="17"/>
  </si>
  <si>
    <t>沖縄の特殊事情に伴う特別対策に必要な経費（沖縄振興開発金融公庫に対する出資金に必要な経費）</t>
    <rPh sb="21" eb="23">
      <t>オキナワ</t>
    </rPh>
    <rPh sb="23" eb="25">
      <t>シンコウ</t>
    </rPh>
    <rPh sb="25" eb="27">
      <t>カイハツ</t>
    </rPh>
    <rPh sb="27" eb="29">
      <t>キンユウ</t>
    </rPh>
    <rPh sb="29" eb="31">
      <t>コウコ</t>
    </rPh>
    <rPh sb="32" eb="33">
      <t>タイ</t>
    </rPh>
    <rPh sb="35" eb="38">
      <t>シュッシキン</t>
    </rPh>
    <rPh sb="39" eb="41">
      <t>ヒツヨウ</t>
    </rPh>
    <rPh sb="42" eb="44">
      <t>ケイヒ</t>
    </rPh>
    <phoneticPr fontId="17"/>
  </si>
  <si>
    <t>沖縄の子供の貧困対策に必要な経費</t>
  </si>
  <si>
    <t>沖縄科学技術大学院大学学園に必要な経費</t>
  </si>
  <si>
    <t>沖縄北部連携促進特別振興事業費</t>
  </si>
  <si>
    <t>沖縄の戦後処理対策に必要な経費</t>
  </si>
  <si>
    <t>沖縄・地域安全パトロール事業</t>
    <rPh sb="0" eb="2">
      <t>オキナワ</t>
    </rPh>
    <rPh sb="3" eb="5">
      <t>チイキ</t>
    </rPh>
    <rPh sb="5" eb="7">
      <t>アンゼン</t>
    </rPh>
    <rPh sb="12" eb="14">
      <t>ジギョウ</t>
    </rPh>
    <phoneticPr fontId="17"/>
  </si>
  <si>
    <t>沖縄力発見創造事業</t>
    <rPh sb="0" eb="2">
      <t>オキナワ</t>
    </rPh>
    <rPh sb="2" eb="3">
      <t>リョク</t>
    </rPh>
    <rPh sb="3" eb="5">
      <t>ハッケン</t>
    </rPh>
    <rPh sb="5" eb="7">
      <t>ソウゾウ</t>
    </rPh>
    <rPh sb="7" eb="9">
      <t>ジギョウ</t>
    </rPh>
    <phoneticPr fontId="17"/>
  </si>
  <si>
    <t>沖縄国際物流拠点活用推進事業</t>
    <rPh sb="0" eb="2">
      <t>オキナワ</t>
    </rPh>
    <rPh sb="2" eb="4">
      <t>コクサイ</t>
    </rPh>
    <rPh sb="4" eb="6">
      <t>ブツリュウ</t>
    </rPh>
    <rPh sb="6" eb="8">
      <t>キョテン</t>
    </rPh>
    <rPh sb="8" eb="10">
      <t>カツヨウ</t>
    </rPh>
    <rPh sb="10" eb="12">
      <t>スイシン</t>
    </rPh>
    <rPh sb="12" eb="14">
      <t>ジギョウ</t>
    </rPh>
    <phoneticPr fontId="17"/>
  </si>
  <si>
    <t>沖縄型産業中核人材育成事業</t>
    <rPh sb="0" eb="2">
      <t>オキナワ</t>
    </rPh>
    <rPh sb="2" eb="3">
      <t>ガタ</t>
    </rPh>
    <rPh sb="3" eb="5">
      <t>サンギョウ</t>
    </rPh>
    <rPh sb="5" eb="7">
      <t>チュウカク</t>
    </rPh>
    <rPh sb="7" eb="9">
      <t>ジンザイ</t>
    </rPh>
    <rPh sb="9" eb="11">
      <t>イクセイ</t>
    </rPh>
    <rPh sb="11" eb="13">
      <t>ジギョウ</t>
    </rPh>
    <phoneticPr fontId="17"/>
  </si>
  <si>
    <t>沖縄離島活性化推進事業</t>
    <rPh sb="0" eb="2">
      <t>オキナワ</t>
    </rPh>
    <rPh sb="2" eb="4">
      <t>リトウ</t>
    </rPh>
    <rPh sb="4" eb="7">
      <t>カッセイカ</t>
    </rPh>
    <rPh sb="7" eb="9">
      <t>スイシン</t>
    </rPh>
    <rPh sb="9" eb="11">
      <t>ジギョウ</t>
    </rPh>
    <phoneticPr fontId="17"/>
  </si>
  <si>
    <t>政策統括官（沖縄政策担当）
沖縄振興局</t>
    <rPh sb="0" eb="2">
      <t>セイサク</t>
    </rPh>
    <rPh sb="2" eb="4">
      <t>トウカツ</t>
    </rPh>
    <rPh sb="4" eb="5">
      <t>カン</t>
    </rPh>
    <rPh sb="6" eb="8">
      <t>オキナワ</t>
    </rPh>
    <rPh sb="8" eb="10">
      <t>セイサク</t>
    </rPh>
    <rPh sb="10" eb="12">
      <t>タントウ</t>
    </rPh>
    <rPh sb="14" eb="16">
      <t>オキナワ</t>
    </rPh>
    <rPh sb="16" eb="18">
      <t>シンコウ</t>
    </rPh>
    <rPh sb="18" eb="19">
      <t>キョク</t>
    </rPh>
    <phoneticPr fontId="27"/>
  </si>
  <si>
    <t>政策統括官（沖縄政策担当）</t>
    <rPh sb="0" eb="2">
      <t>セイサク</t>
    </rPh>
    <rPh sb="2" eb="4">
      <t>トウカツ</t>
    </rPh>
    <rPh sb="4" eb="5">
      <t>カン</t>
    </rPh>
    <rPh sb="6" eb="8">
      <t>オキナワ</t>
    </rPh>
    <rPh sb="8" eb="10">
      <t>セイサク</t>
    </rPh>
    <rPh sb="10" eb="12">
      <t>タントウ</t>
    </rPh>
    <phoneticPr fontId="27"/>
  </si>
  <si>
    <t>沖縄振興局</t>
    <rPh sb="0" eb="2">
      <t>オキナワ</t>
    </rPh>
    <rPh sb="2" eb="5">
      <t>シンコウキョク</t>
    </rPh>
    <phoneticPr fontId="17"/>
  </si>
  <si>
    <t>（項）沖縄開発事業費
（大事項）河川整備事業に必要な経費
（大事項）砂防事業に必要な経費
（大事項）地域連携道路事業に必要な経費
（大事項）道路更新防災対策事業及び維持管理に必要な経費
（大事項）道路交通円滑化事業に必要な経費
（大事項）港湾事業に必要な経費
（大事項）道路環境改善事業に必要な経費
（大事項）道路交通安全対策事業に必要な経費</t>
    <rPh sb="1" eb="2">
      <t>コウ</t>
    </rPh>
    <rPh sb="3" eb="10">
      <t>オキナワ</t>
    </rPh>
    <rPh sb="131" eb="132">
      <t>ダイ</t>
    </rPh>
    <rPh sb="132" eb="134">
      <t>ジコウ</t>
    </rPh>
    <rPh sb="135" eb="137">
      <t>ドウロ</t>
    </rPh>
    <rPh sb="137" eb="139">
      <t>カンキョウ</t>
    </rPh>
    <rPh sb="139" eb="141">
      <t>カイゼン</t>
    </rPh>
    <rPh sb="141" eb="143">
      <t>ジギョウ</t>
    </rPh>
    <rPh sb="144" eb="146">
      <t>ヒツヨウ</t>
    </rPh>
    <rPh sb="147" eb="149">
      <t>ケイヒ</t>
    </rPh>
    <phoneticPr fontId="17"/>
  </si>
  <si>
    <t>政策統括官（沖縄政策担当）</t>
    <rPh sb="0" eb="2">
      <t>セイサク</t>
    </rPh>
    <rPh sb="2" eb="4">
      <t>トウカツ</t>
    </rPh>
    <rPh sb="4" eb="5">
      <t>カン</t>
    </rPh>
    <rPh sb="6" eb="8">
      <t>オキナワ</t>
    </rPh>
    <rPh sb="8" eb="10">
      <t>セイサク</t>
    </rPh>
    <rPh sb="10" eb="12">
      <t>タントウ</t>
    </rPh>
    <phoneticPr fontId="17"/>
  </si>
  <si>
    <t>交通モード多様化事業推進に必要な経費</t>
  </si>
  <si>
    <t>沖縄糖業振興対策事業に必要な経費</t>
    <rPh sb="4" eb="6">
      <t>シンコウ</t>
    </rPh>
    <rPh sb="6" eb="8">
      <t>タイサク</t>
    </rPh>
    <rPh sb="8" eb="10">
      <t>ジギョウ</t>
    </rPh>
    <rPh sb="11" eb="13">
      <t>ヒツヨウ</t>
    </rPh>
    <rPh sb="14" eb="16">
      <t>ケイヒ</t>
    </rPh>
    <phoneticPr fontId="17"/>
  </si>
  <si>
    <t>沖縄の酒類製造業の自立的経営の促進に必要な経費</t>
  </si>
  <si>
    <t>沖縄国立大学法人施設整備に必要な経費</t>
    <rPh sb="0" eb="2">
      <t>オキナワ</t>
    </rPh>
    <rPh sb="2" eb="4">
      <t>コクリツ</t>
    </rPh>
    <rPh sb="4" eb="6">
      <t>ダイガク</t>
    </rPh>
    <rPh sb="6" eb="8">
      <t>ホウジン</t>
    </rPh>
    <rPh sb="8" eb="10">
      <t>シセツ</t>
    </rPh>
    <rPh sb="10" eb="12">
      <t>セイビ</t>
    </rPh>
    <rPh sb="13" eb="15">
      <t>ヒツヨウ</t>
    </rPh>
    <rPh sb="16" eb="18">
      <t>ケイヒ</t>
    </rPh>
    <phoneticPr fontId="17"/>
  </si>
  <si>
    <t>沖縄振興局</t>
    <rPh sb="0" eb="2">
      <t>オキナワ</t>
    </rPh>
    <rPh sb="2" eb="4">
      <t>シンコウ</t>
    </rPh>
    <rPh sb="4" eb="5">
      <t>キョク</t>
    </rPh>
    <phoneticPr fontId="17"/>
  </si>
  <si>
    <t>昭和４１年度</t>
    <rPh sb="0" eb="2">
      <t>ショウワ</t>
    </rPh>
    <rPh sb="4" eb="5">
      <t>ネン</t>
    </rPh>
    <rPh sb="5" eb="6">
      <t>ド</t>
    </rPh>
    <phoneticPr fontId="17"/>
  </si>
  <si>
    <t>高齢社会対策推進経費</t>
  </si>
  <si>
    <t>昭和４９年度</t>
    <rPh sb="0" eb="2">
      <t>ショウワ</t>
    </rPh>
    <rPh sb="4" eb="5">
      <t>ネン</t>
    </rPh>
    <rPh sb="5" eb="6">
      <t>ド</t>
    </rPh>
    <phoneticPr fontId="17"/>
  </si>
  <si>
    <t>バリアフリー・ユニバーサルデザイン施策推進経費</t>
    <rPh sb="17" eb="19">
      <t>シサク</t>
    </rPh>
    <rPh sb="19" eb="21">
      <t>スイシン</t>
    </rPh>
    <rPh sb="21" eb="23">
      <t>ケイヒ</t>
    </rPh>
    <phoneticPr fontId="17"/>
  </si>
  <si>
    <t>障害者施策推進経費</t>
    <rPh sb="0" eb="2">
      <t>ショウガイ</t>
    </rPh>
    <phoneticPr fontId="27"/>
  </si>
  <si>
    <t>昭和５６年度</t>
    <rPh sb="0" eb="2">
      <t>ショウワ</t>
    </rPh>
    <rPh sb="4" eb="5">
      <t>ネン</t>
    </rPh>
    <rPh sb="5" eb="6">
      <t>ド</t>
    </rPh>
    <phoneticPr fontId="17"/>
  </si>
  <si>
    <t>交通安全対策推進経費</t>
  </si>
  <si>
    <t>昭和４５年度</t>
    <rPh sb="0" eb="2">
      <t>ショウワ</t>
    </rPh>
    <rPh sb="4" eb="5">
      <t>ネン</t>
    </rPh>
    <rPh sb="5" eb="6">
      <t>ド</t>
    </rPh>
    <phoneticPr fontId="17"/>
  </si>
  <si>
    <t>子どもの貧困対策調査研究等経費</t>
  </si>
  <si>
    <t>平成２６年度</t>
    <rPh sb="0" eb="2">
      <t>ヘイセイ</t>
    </rPh>
    <rPh sb="4" eb="6">
      <t>ネンド</t>
    </rPh>
    <phoneticPr fontId="17"/>
  </si>
  <si>
    <t>子供の未来応援地域ネットワーク形成支援事業（地域子供の未来応援交付金）</t>
    <rPh sb="0" eb="2">
      <t>コドモ</t>
    </rPh>
    <rPh sb="3" eb="5">
      <t>ミライ</t>
    </rPh>
    <rPh sb="5" eb="7">
      <t>オウエン</t>
    </rPh>
    <rPh sb="7" eb="9">
      <t>チイキ</t>
    </rPh>
    <rPh sb="15" eb="17">
      <t>ケイセイ</t>
    </rPh>
    <rPh sb="17" eb="19">
      <t>シエン</t>
    </rPh>
    <rPh sb="19" eb="21">
      <t>ジギョウ</t>
    </rPh>
    <rPh sb="22" eb="24">
      <t>チイキ</t>
    </rPh>
    <rPh sb="24" eb="26">
      <t>コドモ</t>
    </rPh>
    <rPh sb="27" eb="29">
      <t>ミライ</t>
    </rPh>
    <rPh sb="29" eb="31">
      <t>オウエン</t>
    </rPh>
    <rPh sb="31" eb="34">
      <t>コウフキン</t>
    </rPh>
    <phoneticPr fontId="17"/>
  </si>
  <si>
    <t>平成２７年度</t>
    <rPh sb="0" eb="2">
      <t>ヘイセイ</t>
    </rPh>
    <rPh sb="4" eb="6">
      <t>ネンド</t>
    </rPh>
    <phoneticPr fontId="17"/>
  </si>
  <si>
    <t>青年国際交流経費</t>
  </si>
  <si>
    <t>昭和３４年度</t>
    <rPh sb="0" eb="2">
      <t>ショウワ</t>
    </rPh>
    <rPh sb="4" eb="5">
      <t>ネン</t>
    </rPh>
    <rPh sb="5" eb="6">
      <t>ド</t>
    </rPh>
    <phoneticPr fontId="17"/>
  </si>
  <si>
    <t>男女共同参画に関する普及・啓発に必要な経費</t>
  </si>
  <si>
    <t>平成６年度</t>
  </si>
  <si>
    <t>男女共同参画を促進するための地方公共団体・民間団体等との連携に必要な経費</t>
  </si>
  <si>
    <t>国際交流・国際協力の促進に必要な経費</t>
  </si>
  <si>
    <t>女性に対する暴力の根絶に向けた取組に必要な経費</t>
  </si>
  <si>
    <t>平成１６年度</t>
  </si>
  <si>
    <t>平成９年度</t>
  </si>
  <si>
    <t>女性活躍促進に向けた取組に必要な経費</t>
  </si>
  <si>
    <t>男女共同参画局</t>
    <rPh sb="0" eb="2">
      <t>ダンジョ</t>
    </rPh>
    <rPh sb="2" eb="4">
      <t>キョウドウ</t>
    </rPh>
    <rPh sb="4" eb="6">
      <t>サンカク</t>
    </rPh>
    <rPh sb="6" eb="7">
      <t>キョク</t>
    </rPh>
    <phoneticPr fontId="17"/>
  </si>
  <si>
    <t>仕事と生活の調和の推進に必要な経費</t>
  </si>
  <si>
    <t>平成２０年度</t>
  </si>
  <si>
    <t>食品健康影響評価技術の研究に必要な経費</t>
    <rPh sb="14" eb="16">
      <t>ヒツヨウ</t>
    </rPh>
    <rPh sb="17" eb="19">
      <t>ケイヒ</t>
    </rPh>
    <phoneticPr fontId="27"/>
  </si>
  <si>
    <t>平成１７年度</t>
  </si>
  <si>
    <t>リスクコミュニケーション実施経費</t>
    <rPh sb="12" eb="14">
      <t>ジッシ</t>
    </rPh>
    <rPh sb="14" eb="16">
      <t>ケイヒ</t>
    </rPh>
    <phoneticPr fontId="27"/>
  </si>
  <si>
    <t>平成１５年度</t>
  </si>
  <si>
    <t>平成１９年度</t>
  </si>
  <si>
    <t>経済社会活動の総合的研究に必要な経費</t>
  </si>
  <si>
    <t>経済社会総合研究所</t>
    <rPh sb="0" eb="2">
      <t>ケイザイ</t>
    </rPh>
    <rPh sb="2" eb="4">
      <t>シャカイ</t>
    </rPh>
    <rPh sb="4" eb="6">
      <t>ソウゴウ</t>
    </rPh>
    <rPh sb="6" eb="9">
      <t>ケンキュウジョ</t>
    </rPh>
    <phoneticPr fontId="17"/>
  </si>
  <si>
    <t>国民経済計算に必要な経費</t>
  </si>
  <si>
    <t>経済研修所運営に必要な経費</t>
  </si>
  <si>
    <t>赤坂迎賓館参観経費</t>
    <rPh sb="0" eb="2">
      <t>アカサカ</t>
    </rPh>
    <rPh sb="2" eb="5">
      <t>ゲイヒンカン</t>
    </rPh>
    <rPh sb="5" eb="7">
      <t>サンカン</t>
    </rPh>
    <rPh sb="7" eb="9">
      <t>ケイヒ</t>
    </rPh>
    <phoneticPr fontId="27"/>
  </si>
  <si>
    <t>京都迎賓館参観経費</t>
    <rPh sb="5" eb="7">
      <t>サンカン</t>
    </rPh>
    <rPh sb="7" eb="9">
      <t>ケイヒ</t>
    </rPh>
    <phoneticPr fontId="27"/>
  </si>
  <si>
    <t>実用準天頂衛星システム事業の推進</t>
  </si>
  <si>
    <t>北方領土返還要求運動推進等経費</t>
    <rPh sb="0" eb="2">
      <t>ホッポウ</t>
    </rPh>
    <rPh sb="2" eb="4">
      <t>リョウド</t>
    </rPh>
    <rPh sb="4" eb="6">
      <t>ヘンカン</t>
    </rPh>
    <rPh sb="6" eb="8">
      <t>ヨウキュウ</t>
    </rPh>
    <rPh sb="8" eb="10">
      <t>ウンドウ</t>
    </rPh>
    <rPh sb="10" eb="12">
      <t>スイシン</t>
    </rPh>
    <rPh sb="12" eb="13">
      <t>トウ</t>
    </rPh>
    <rPh sb="13" eb="15">
      <t>ケイヒ</t>
    </rPh>
    <phoneticPr fontId="27"/>
  </si>
  <si>
    <t>子ども・子育て支援に必要な経費</t>
  </si>
  <si>
    <t>地域少子化対策強化事業</t>
  </si>
  <si>
    <t>平成２７年度</t>
  </si>
  <si>
    <t>子ども・子育て本部</t>
    <rPh sb="0" eb="1">
      <t>コ</t>
    </rPh>
    <rPh sb="4" eb="6">
      <t>コソダ</t>
    </rPh>
    <rPh sb="7" eb="9">
      <t>ホンブ</t>
    </rPh>
    <phoneticPr fontId="17"/>
  </si>
  <si>
    <t>児童手当等交付金に必要な経費</t>
    <rPh sb="0" eb="2">
      <t>ジドウ</t>
    </rPh>
    <rPh sb="2" eb="4">
      <t>テアテ</t>
    </rPh>
    <rPh sb="4" eb="5">
      <t>トウ</t>
    </rPh>
    <rPh sb="5" eb="8">
      <t>コウフキン</t>
    </rPh>
    <rPh sb="9" eb="11">
      <t>ヒツヨウ</t>
    </rPh>
    <rPh sb="12" eb="14">
      <t>ケイヒ</t>
    </rPh>
    <phoneticPr fontId="17"/>
  </si>
  <si>
    <t>昭和４６年度</t>
    <rPh sb="0" eb="2">
      <t>ショウワ</t>
    </rPh>
    <rPh sb="4" eb="5">
      <t>ネン</t>
    </rPh>
    <rPh sb="5" eb="6">
      <t>ド</t>
    </rPh>
    <phoneticPr fontId="18"/>
  </si>
  <si>
    <t>年金特別会計子ども・子育て支援勘定</t>
    <rPh sb="0" eb="2">
      <t>ネンキン</t>
    </rPh>
    <rPh sb="2" eb="4">
      <t>トクベツ</t>
    </rPh>
    <rPh sb="4" eb="6">
      <t>カイケイ</t>
    </rPh>
    <rPh sb="6" eb="7">
      <t>コ</t>
    </rPh>
    <rPh sb="10" eb="12">
      <t>コソダ</t>
    </rPh>
    <rPh sb="13" eb="15">
      <t>シエン</t>
    </rPh>
    <rPh sb="15" eb="17">
      <t>カンジョウ</t>
    </rPh>
    <phoneticPr fontId="17"/>
  </si>
  <si>
    <t>(項)児童手当等交付金
（大事項）児童手当交付金に必要な経費
（大事項）特例給付等交付金に必要な経費</t>
    <rPh sb="1" eb="2">
      <t>コウ</t>
    </rPh>
    <rPh sb="3" eb="5">
      <t>ジドウ</t>
    </rPh>
    <rPh sb="5" eb="7">
      <t>テアテ</t>
    </rPh>
    <rPh sb="7" eb="8">
      <t>トウ</t>
    </rPh>
    <rPh sb="8" eb="11">
      <t>コウフキン</t>
    </rPh>
    <rPh sb="13" eb="14">
      <t>ダイ</t>
    </rPh>
    <rPh sb="14" eb="16">
      <t>ジコウ</t>
    </rPh>
    <rPh sb="17" eb="19">
      <t>ジドウ</t>
    </rPh>
    <rPh sb="19" eb="21">
      <t>テアテ</t>
    </rPh>
    <rPh sb="21" eb="24">
      <t>コウフキン</t>
    </rPh>
    <rPh sb="25" eb="27">
      <t>ヒツヨウ</t>
    </rPh>
    <rPh sb="28" eb="30">
      <t>ケイヒ</t>
    </rPh>
    <rPh sb="32" eb="33">
      <t>ダイ</t>
    </rPh>
    <rPh sb="33" eb="35">
      <t>ジコウ</t>
    </rPh>
    <rPh sb="36" eb="38">
      <t>トクレイ</t>
    </rPh>
    <rPh sb="38" eb="40">
      <t>キュウフ</t>
    </rPh>
    <rPh sb="40" eb="41">
      <t>トウ</t>
    </rPh>
    <rPh sb="41" eb="44">
      <t>コウフキン</t>
    </rPh>
    <rPh sb="45" eb="47">
      <t>ヒツヨウ</t>
    </rPh>
    <rPh sb="48" eb="50">
      <t>ケイヒ</t>
    </rPh>
    <phoneticPr fontId="17"/>
  </si>
  <si>
    <t>子どものための教育・保育給付に必要な経費</t>
  </si>
  <si>
    <t>地域子ども・子育て支援に必要な経費</t>
    <rPh sb="0" eb="2">
      <t>チイキ</t>
    </rPh>
    <rPh sb="2" eb="3">
      <t>コ</t>
    </rPh>
    <rPh sb="6" eb="8">
      <t>コソダ</t>
    </rPh>
    <rPh sb="9" eb="11">
      <t>シエン</t>
    </rPh>
    <rPh sb="12" eb="14">
      <t>ヒツヨウ</t>
    </rPh>
    <rPh sb="15" eb="17">
      <t>ケイヒ</t>
    </rPh>
    <phoneticPr fontId="17"/>
  </si>
  <si>
    <t>年金特別会計子ども・子育て支援勘定</t>
    <rPh sb="0" eb="2">
      <t>ネンキン</t>
    </rPh>
    <rPh sb="2" eb="4">
      <t>トクベツ</t>
    </rPh>
    <rPh sb="4" eb="6">
      <t>カイケイ</t>
    </rPh>
    <rPh sb="6" eb="7">
      <t>コ</t>
    </rPh>
    <rPh sb="10" eb="12">
      <t>コソダ</t>
    </rPh>
    <rPh sb="13" eb="17">
      <t>シエンカンジョウ</t>
    </rPh>
    <phoneticPr fontId="17"/>
  </si>
  <si>
    <t>（項）地域子ども・子育て支援及仕事・子育て両立支援事業費
（大事項）地域子ども・子育て支援に必要な経費
（大事項）仕事・子育て両立支援等に必要な経費</t>
    <rPh sb="1" eb="2">
      <t>コウ</t>
    </rPh>
    <rPh sb="3" eb="5">
      <t>チイキ</t>
    </rPh>
    <rPh sb="5" eb="6">
      <t>コ</t>
    </rPh>
    <rPh sb="9" eb="11">
      <t>コソダ</t>
    </rPh>
    <rPh sb="12" eb="14">
      <t>シエン</t>
    </rPh>
    <rPh sb="14" eb="15">
      <t>オヨ</t>
    </rPh>
    <rPh sb="15" eb="17">
      <t>シゴト</t>
    </rPh>
    <rPh sb="18" eb="20">
      <t>コソダ</t>
    </rPh>
    <rPh sb="21" eb="23">
      <t>リョウリツ</t>
    </rPh>
    <rPh sb="23" eb="25">
      <t>シエン</t>
    </rPh>
    <rPh sb="25" eb="27">
      <t>ジギョウ</t>
    </rPh>
    <rPh sb="27" eb="28">
      <t>ヒ</t>
    </rPh>
    <rPh sb="30" eb="31">
      <t>ダイ</t>
    </rPh>
    <rPh sb="31" eb="33">
      <t>ジコウ</t>
    </rPh>
    <rPh sb="34" eb="36">
      <t>チイキ</t>
    </rPh>
    <rPh sb="36" eb="37">
      <t>コ</t>
    </rPh>
    <rPh sb="40" eb="42">
      <t>コソダ</t>
    </rPh>
    <rPh sb="43" eb="45">
      <t>シエン</t>
    </rPh>
    <rPh sb="46" eb="48">
      <t>ヒツヨウ</t>
    </rPh>
    <rPh sb="49" eb="51">
      <t>ケイヒ</t>
    </rPh>
    <rPh sb="53" eb="54">
      <t>ダイ</t>
    </rPh>
    <rPh sb="54" eb="56">
      <t>ジコウ</t>
    </rPh>
    <rPh sb="57" eb="59">
      <t>シゴト</t>
    </rPh>
    <rPh sb="60" eb="62">
      <t>コソダ</t>
    </rPh>
    <rPh sb="63" eb="65">
      <t>リョウリツ</t>
    </rPh>
    <rPh sb="65" eb="67">
      <t>シエン</t>
    </rPh>
    <rPh sb="67" eb="68">
      <t>トウ</t>
    </rPh>
    <rPh sb="69" eb="71">
      <t>ヒツヨウ</t>
    </rPh>
    <rPh sb="72" eb="74">
      <t>ケイヒ</t>
    </rPh>
    <phoneticPr fontId="17"/>
  </si>
  <si>
    <t>昭和２３年度</t>
  </si>
  <si>
    <t>昭和６１年度</t>
  </si>
  <si>
    <t>有人国境離島政策の推進に必要な経費</t>
  </si>
  <si>
    <t>総合海洋政策推進事務局</t>
    <rPh sb="0" eb="2">
      <t>ソウゴウ</t>
    </rPh>
    <rPh sb="2" eb="4">
      <t>カイヨウ</t>
    </rPh>
    <rPh sb="4" eb="6">
      <t>セイサク</t>
    </rPh>
    <rPh sb="6" eb="8">
      <t>スイシン</t>
    </rPh>
    <rPh sb="8" eb="11">
      <t>ジムキョク</t>
    </rPh>
    <phoneticPr fontId="17"/>
  </si>
  <si>
    <t>いずれの施策にも関連しないもの</t>
    <rPh sb="4" eb="6">
      <t>シサク</t>
    </rPh>
    <rPh sb="8" eb="10">
      <t>カンレン</t>
    </rPh>
    <phoneticPr fontId="17"/>
  </si>
  <si>
    <t>社会保障・税番号制度に関する周知・広報に必要な経費</t>
  </si>
  <si>
    <t>社会保障・税番号システム整備等業務経費</t>
  </si>
  <si>
    <t>平成２８年度</t>
  </si>
  <si>
    <t>拉致被害者等の支援に必要な経費</t>
  </si>
  <si>
    <t>消費税転嫁等対策に必要な経費</t>
  </si>
  <si>
    <t>内閣本府庁舎等施設の整備に必要な経費</t>
  </si>
  <si>
    <t>独立行政法人国立公文書館運営費交付金に必要な経費</t>
  </si>
  <si>
    <t>経済財政政策運営の企画立案総合調整に必要な経費</t>
  </si>
  <si>
    <t>国際経済会議等に必要な経費</t>
  </si>
  <si>
    <t>中長期の経済運営に必要な経費</t>
  </si>
  <si>
    <t>経済財政政策に関する有識者の見解調査・コンセンサス検討経費</t>
  </si>
  <si>
    <t>経済財政政策の効果分析</t>
  </si>
  <si>
    <t>計量分析一般関連業務</t>
  </si>
  <si>
    <t>都市再生推進経費</t>
  </si>
  <si>
    <t>科学技術・イノベーション政策に係る調査等</t>
  </si>
  <si>
    <t>総合科学技術・イノベーション活動に係る国際活動</t>
  </si>
  <si>
    <t>革新的研究開発の推進</t>
  </si>
  <si>
    <t>平成２２年度</t>
  </si>
  <si>
    <t>災害対策本部予備施設の改修に要する経費</t>
  </si>
  <si>
    <t>中央防災無線網の施設整備及び管理に要する経費</t>
  </si>
  <si>
    <t>総合防災訓練大綱に基づく総合防災訓練に係る経費</t>
  </si>
  <si>
    <t>栄典事務の適切な遂行に必要な経費</t>
  </si>
  <si>
    <t>明治９年度</t>
  </si>
  <si>
    <t>食品安全確保総合調査費</t>
  </si>
  <si>
    <t>食品安全行政の充実・強化経費</t>
  </si>
  <si>
    <t>迎賓館施設整備に必要な経費</t>
  </si>
  <si>
    <t>昭和５４年度</t>
  </si>
  <si>
    <t>クールジャパン戦略推進経費</t>
  </si>
  <si>
    <t>北方地域旧漁業権者等貸付事業</t>
  </si>
  <si>
    <t>昭和３６年度</t>
  </si>
  <si>
    <t>独立行政法人北方領土問題対策協会運営費交付金</t>
  </si>
  <si>
    <t>国立研究開発法人日本医療研究開発機構出資に必要な経費</t>
  </si>
  <si>
    <t>迎賓館の魅力向上に向けた施設整備に必要な経費</t>
  </si>
  <si>
    <t>大臣官房</t>
    <rPh sb="0" eb="2">
      <t>ダイジン</t>
    </rPh>
    <rPh sb="2" eb="4">
      <t>カンボウ</t>
    </rPh>
    <phoneticPr fontId="17"/>
  </si>
  <si>
    <t>日本医療研究開発機構・医療情報基盤担当室</t>
  </si>
  <si>
    <t>新たな国立公文書館施設の整備に必要な経費</t>
    <rPh sb="0" eb="1">
      <t>アラ</t>
    </rPh>
    <rPh sb="3" eb="5">
      <t>コクリツ</t>
    </rPh>
    <rPh sb="5" eb="9">
      <t>コウブンショカン</t>
    </rPh>
    <rPh sb="9" eb="11">
      <t>シセツ</t>
    </rPh>
    <rPh sb="12" eb="14">
      <t>セイビ</t>
    </rPh>
    <rPh sb="15" eb="17">
      <t>ヒツヨウ</t>
    </rPh>
    <rPh sb="18" eb="20">
      <t>ケイヒ</t>
    </rPh>
    <phoneticPr fontId="17"/>
  </si>
  <si>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20"/>
  </si>
  <si>
    <t>年金特別会計子ども・子育て支援勘定</t>
    <rPh sb="0" eb="2">
      <t>ネンキン</t>
    </rPh>
    <rPh sb="2" eb="4">
      <t>トクベツ</t>
    </rPh>
    <rPh sb="4" eb="6">
      <t>カイケイ</t>
    </rPh>
    <rPh sb="6" eb="7">
      <t>コ</t>
    </rPh>
    <rPh sb="10" eb="12">
      <t>コソダ</t>
    </rPh>
    <rPh sb="13" eb="15">
      <t>シエン</t>
    </rPh>
    <rPh sb="15" eb="17">
      <t>カンジョウ</t>
    </rPh>
    <phoneticPr fontId="19"/>
  </si>
  <si>
    <t>（項）政府広報費（大事項）政府広報の実施等に必要な経費</t>
    <rPh sb="1" eb="2">
      <t>コウ</t>
    </rPh>
    <rPh sb="3" eb="5">
      <t>セイフ</t>
    </rPh>
    <rPh sb="5" eb="7">
      <t>コウホウ</t>
    </rPh>
    <rPh sb="7" eb="8">
      <t>ヒ</t>
    </rPh>
    <rPh sb="9" eb="10">
      <t>ダイ</t>
    </rPh>
    <rPh sb="10" eb="12">
      <t>ジコウ</t>
    </rPh>
    <rPh sb="13" eb="27">
      <t>セイフ</t>
    </rPh>
    <phoneticPr fontId="27"/>
  </si>
  <si>
    <t>（項）経済財政政策費（大事項）経済財政政策の企画立案等に必要な経費</t>
    <rPh sb="1" eb="2">
      <t>コウ</t>
    </rPh>
    <rPh sb="11" eb="13">
      <t>ダイジ</t>
    </rPh>
    <rPh sb="13" eb="14">
      <t>コウ</t>
    </rPh>
    <phoneticPr fontId="17"/>
  </si>
  <si>
    <t>（項）地方創生支援費（大事項）地方創生の支援に必要な経費</t>
    <rPh sb="1" eb="2">
      <t>コウ</t>
    </rPh>
    <rPh sb="3" eb="5">
      <t>チホウ</t>
    </rPh>
    <rPh sb="5" eb="7">
      <t>ソウセイ</t>
    </rPh>
    <rPh sb="7" eb="9">
      <t>シエン</t>
    </rPh>
    <rPh sb="9" eb="10">
      <t>ヒ</t>
    </rPh>
    <rPh sb="11" eb="12">
      <t>ダイ</t>
    </rPh>
    <rPh sb="12" eb="14">
      <t>ジコウ</t>
    </rPh>
    <rPh sb="15" eb="17">
      <t>チホウ</t>
    </rPh>
    <rPh sb="17" eb="19">
      <t>ソウセイ</t>
    </rPh>
    <rPh sb="20" eb="22">
      <t>シエン</t>
    </rPh>
    <rPh sb="23" eb="25">
      <t>ヒツヨウ</t>
    </rPh>
    <rPh sb="26" eb="28">
      <t>ケイヒ</t>
    </rPh>
    <phoneticPr fontId="17"/>
  </si>
  <si>
    <t>（項）地方創生推進事務局（大事項）地方創生の推進に係る計画認定等に必要な経費</t>
    <rPh sb="3" eb="5">
      <t>チホウ</t>
    </rPh>
    <rPh sb="5" eb="7">
      <t>ソウセイ</t>
    </rPh>
    <rPh sb="7" eb="9">
      <t>スイシン</t>
    </rPh>
    <rPh sb="9" eb="12">
      <t>ジムキョク</t>
    </rPh>
    <rPh sb="17" eb="19">
      <t>チホウ</t>
    </rPh>
    <rPh sb="19" eb="21">
      <t>ソウセイ</t>
    </rPh>
    <rPh sb="22" eb="24">
      <t>スイシン</t>
    </rPh>
    <rPh sb="25" eb="26">
      <t>カカ</t>
    </rPh>
    <rPh sb="27" eb="29">
      <t>ケイカク</t>
    </rPh>
    <rPh sb="29" eb="31">
      <t>ニンテイ</t>
    </rPh>
    <rPh sb="31" eb="32">
      <t>トウ</t>
    </rPh>
    <rPh sb="33" eb="35">
      <t>ヒツヨウ</t>
    </rPh>
    <rPh sb="36" eb="38">
      <t>ケイヒ</t>
    </rPh>
    <phoneticPr fontId="17"/>
  </si>
  <si>
    <t>（項）総合特区推進調整費（大事項）総合特区の推進調整に必要な経費</t>
    <rPh sb="1" eb="2">
      <t>コウ</t>
    </rPh>
    <rPh sb="3" eb="5">
      <t>ソウゴウ</t>
    </rPh>
    <rPh sb="5" eb="7">
      <t>トック</t>
    </rPh>
    <rPh sb="7" eb="9">
      <t>スイシン</t>
    </rPh>
    <rPh sb="9" eb="11">
      <t>チョウセイ</t>
    </rPh>
    <rPh sb="11" eb="12">
      <t>ヒ</t>
    </rPh>
    <rPh sb="13" eb="14">
      <t>ダイ</t>
    </rPh>
    <rPh sb="14" eb="16">
      <t>ジコウ</t>
    </rPh>
    <rPh sb="17" eb="19">
      <t>ソウゴウ</t>
    </rPh>
    <rPh sb="19" eb="21">
      <t>トック</t>
    </rPh>
    <rPh sb="22" eb="24">
      <t>スイシン</t>
    </rPh>
    <rPh sb="24" eb="26">
      <t>チョウセイ</t>
    </rPh>
    <rPh sb="27" eb="29">
      <t>ヒツヨウ</t>
    </rPh>
    <rPh sb="30" eb="32">
      <t>ケイヒ</t>
    </rPh>
    <phoneticPr fontId="17"/>
  </si>
  <si>
    <t>（項）地方創生推進事務局（大事項）地方創生の推進に係る計画認定等に必要な経費
（項）地方創生推進費（大事項）地方創生の推進に必要な経費
（項）地方創生基盤整備事業推進費（大事項）地方創生の推進のための基盤整備事業に必要な経費</t>
    <rPh sb="3" eb="5">
      <t>チホウ</t>
    </rPh>
    <rPh sb="5" eb="7">
      <t>ソウセイ</t>
    </rPh>
    <rPh sb="7" eb="9">
      <t>スイシン</t>
    </rPh>
    <rPh sb="9" eb="12">
      <t>ジムキョク</t>
    </rPh>
    <rPh sb="17" eb="19">
      <t>チホウ</t>
    </rPh>
    <rPh sb="19" eb="21">
      <t>ソウセイ</t>
    </rPh>
    <rPh sb="22" eb="24">
      <t>スイシン</t>
    </rPh>
    <rPh sb="25" eb="26">
      <t>カカ</t>
    </rPh>
    <rPh sb="27" eb="29">
      <t>ケイカク</t>
    </rPh>
    <rPh sb="29" eb="31">
      <t>ニンテイ</t>
    </rPh>
    <rPh sb="31" eb="32">
      <t>トウ</t>
    </rPh>
    <rPh sb="33" eb="35">
      <t>ヒツヨウ</t>
    </rPh>
    <rPh sb="36" eb="38">
      <t>ケイヒ</t>
    </rPh>
    <rPh sb="40" eb="41">
      <t>コウ</t>
    </rPh>
    <rPh sb="42" eb="44">
      <t>チホウ</t>
    </rPh>
    <rPh sb="44" eb="46">
      <t>ソウセイ</t>
    </rPh>
    <rPh sb="46" eb="48">
      <t>スイシン</t>
    </rPh>
    <rPh sb="48" eb="49">
      <t>ヒ</t>
    </rPh>
    <rPh sb="50" eb="51">
      <t>ダイ</t>
    </rPh>
    <rPh sb="51" eb="53">
      <t>ジコウ</t>
    </rPh>
    <rPh sb="54" eb="56">
      <t>チホウ</t>
    </rPh>
    <rPh sb="56" eb="58">
      <t>ソウセイ</t>
    </rPh>
    <rPh sb="59" eb="61">
      <t>スイシン</t>
    </rPh>
    <rPh sb="62" eb="64">
      <t>ヒツヨウ</t>
    </rPh>
    <rPh sb="65" eb="67">
      <t>ケイヒ</t>
    </rPh>
    <rPh sb="69" eb="70">
      <t>コウ</t>
    </rPh>
    <rPh sb="71" eb="73">
      <t>チホウ</t>
    </rPh>
    <rPh sb="73" eb="75">
      <t>ソウセイ</t>
    </rPh>
    <rPh sb="75" eb="77">
      <t>キバン</t>
    </rPh>
    <rPh sb="77" eb="79">
      <t>セイビ</t>
    </rPh>
    <rPh sb="79" eb="81">
      <t>ジギョウ</t>
    </rPh>
    <rPh sb="81" eb="83">
      <t>スイシン</t>
    </rPh>
    <rPh sb="83" eb="84">
      <t>ヒ</t>
    </rPh>
    <rPh sb="85" eb="86">
      <t>ダイ</t>
    </rPh>
    <rPh sb="86" eb="88">
      <t>ジコウ</t>
    </rPh>
    <rPh sb="89" eb="91">
      <t>チホウ</t>
    </rPh>
    <rPh sb="91" eb="93">
      <t>ソウセイ</t>
    </rPh>
    <rPh sb="94" eb="96">
      <t>スイシン</t>
    </rPh>
    <rPh sb="100" eb="102">
      <t>キバン</t>
    </rPh>
    <rPh sb="102" eb="104">
      <t>セイビ</t>
    </rPh>
    <rPh sb="104" eb="106">
      <t>ジギョウ</t>
    </rPh>
    <rPh sb="107" eb="109">
      <t>ヒツヨウ</t>
    </rPh>
    <rPh sb="110" eb="112">
      <t>ケイヒ</t>
    </rPh>
    <phoneticPr fontId="17"/>
  </si>
  <si>
    <t>（項）地方創生推進費（大事項）地方創生の推進に必要な経費
（項）地方創生基盤整備事業推進費（大事項）地方創生の推進のための基盤整備事業に必要な経費</t>
    <rPh sb="1" eb="2">
      <t>コウ</t>
    </rPh>
    <rPh sb="3" eb="5">
      <t>チホウ</t>
    </rPh>
    <rPh sb="5" eb="7">
      <t>ソウセイ</t>
    </rPh>
    <rPh sb="7" eb="9">
      <t>スイシン</t>
    </rPh>
    <rPh sb="9" eb="10">
      <t>ヒ</t>
    </rPh>
    <rPh sb="11" eb="12">
      <t>ダイ</t>
    </rPh>
    <rPh sb="12" eb="14">
      <t>ジコウ</t>
    </rPh>
    <rPh sb="15" eb="17">
      <t>チホウ</t>
    </rPh>
    <rPh sb="17" eb="19">
      <t>ソウセイ</t>
    </rPh>
    <rPh sb="20" eb="22">
      <t>スイシン</t>
    </rPh>
    <rPh sb="23" eb="25">
      <t>ヒツヨウ</t>
    </rPh>
    <rPh sb="26" eb="28">
      <t>ケイヒ</t>
    </rPh>
    <rPh sb="30" eb="31">
      <t>コウ</t>
    </rPh>
    <rPh sb="32" eb="34">
      <t>チホウ</t>
    </rPh>
    <rPh sb="34" eb="36">
      <t>ソウセイ</t>
    </rPh>
    <rPh sb="36" eb="38">
      <t>キバン</t>
    </rPh>
    <rPh sb="38" eb="40">
      <t>セイビ</t>
    </rPh>
    <rPh sb="40" eb="42">
      <t>ジギョウ</t>
    </rPh>
    <rPh sb="42" eb="44">
      <t>スイシン</t>
    </rPh>
    <rPh sb="44" eb="45">
      <t>ヒ</t>
    </rPh>
    <rPh sb="46" eb="47">
      <t>ダイ</t>
    </rPh>
    <rPh sb="47" eb="49">
      <t>ジコウ</t>
    </rPh>
    <rPh sb="50" eb="52">
      <t>チホウ</t>
    </rPh>
    <rPh sb="52" eb="54">
      <t>ソウセイ</t>
    </rPh>
    <rPh sb="55" eb="57">
      <t>スイシン</t>
    </rPh>
    <rPh sb="61" eb="63">
      <t>キバン</t>
    </rPh>
    <rPh sb="63" eb="65">
      <t>セイビ</t>
    </rPh>
    <rPh sb="65" eb="67">
      <t>ジギョウ</t>
    </rPh>
    <rPh sb="68" eb="70">
      <t>ヒツヨウ</t>
    </rPh>
    <rPh sb="71" eb="73">
      <t>ケイヒ</t>
    </rPh>
    <phoneticPr fontId="17"/>
  </si>
  <si>
    <t>（項）遺棄化学兵器廃棄処理事業費（大事項）遺棄化学兵器廃棄処理事業に必要な経費</t>
    <rPh sb="1" eb="2">
      <t>コウ</t>
    </rPh>
    <rPh sb="3" eb="16">
      <t>イキ</t>
    </rPh>
    <rPh sb="17" eb="18">
      <t>ダイ</t>
    </rPh>
    <rPh sb="18" eb="20">
      <t>ジコウ</t>
    </rPh>
    <rPh sb="21" eb="39">
      <t>イキ</t>
    </rPh>
    <phoneticPr fontId="17"/>
  </si>
  <si>
    <t>（項）防災政策費（大事項）防災基本政策の企画立案等に必要な経費</t>
    <phoneticPr fontId="19"/>
  </si>
  <si>
    <t>（項）原子力災害対策費（大事項）原子力災害対策に必要な経費</t>
    <rPh sb="3" eb="6">
      <t>ゲンシリョク</t>
    </rPh>
    <rPh sb="6" eb="8">
      <t>サイガイ</t>
    </rPh>
    <rPh sb="8" eb="11">
      <t>タイサクヒ</t>
    </rPh>
    <rPh sb="16" eb="19">
      <t>ゲンシリョク</t>
    </rPh>
    <rPh sb="19" eb="21">
      <t>サイガイ</t>
    </rPh>
    <rPh sb="21" eb="23">
      <t>タイサク</t>
    </rPh>
    <rPh sb="24" eb="26">
      <t>ヒツヨウ</t>
    </rPh>
    <rPh sb="27" eb="29">
      <t>ケイヒ</t>
    </rPh>
    <phoneticPr fontId="17"/>
  </si>
  <si>
    <t>（項）原子力安全規制対策費（大事項）原子力の安全規制対策に必要な経費</t>
    <rPh sb="1" eb="2">
      <t>コウ</t>
    </rPh>
    <rPh sb="3" eb="6">
      <t>ゲンシリョク</t>
    </rPh>
    <rPh sb="6" eb="8">
      <t>アンゼン</t>
    </rPh>
    <rPh sb="8" eb="10">
      <t>キセイ</t>
    </rPh>
    <rPh sb="10" eb="13">
      <t>タイサクヒ</t>
    </rPh>
    <rPh sb="14" eb="15">
      <t>ダイ</t>
    </rPh>
    <rPh sb="15" eb="17">
      <t>ジコウ</t>
    </rPh>
    <rPh sb="18" eb="21">
      <t>ゲンシリョク</t>
    </rPh>
    <rPh sb="22" eb="24">
      <t>アンゼン</t>
    </rPh>
    <rPh sb="24" eb="26">
      <t>キセイ</t>
    </rPh>
    <rPh sb="26" eb="28">
      <t>タイサク</t>
    </rPh>
    <rPh sb="29" eb="31">
      <t>ヒツヨウ</t>
    </rPh>
    <rPh sb="32" eb="34">
      <t>ケイヒ</t>
    </rPh>
    <phoneticPr fontId="17"/>
  </si>
  <si>
    <t>（項）沖縄振興交付金事業推進費（大事項）沖縄振興交付金事業の推進に必要な経費</t>
    <rPh sb="1" eb="2">
      <t>コウ</t>
    </rPh>
    <rPh sb="3" eb="5">
      <t>オキナワ</t>
    </rPh>
    <rPh sb="5" eb="7">
      <t>シンコウ</t>
    </rPh>
    <rPh sb="7" eb="10">
      <t>コウフキン</t>
    </rPh>
    <rPh sb="10" eb="12">
      <t>ジギョウ</t>
    </rPh>
    <rPh sb="12" eb="14">
      <t>スイシン</t>
    </rPh>
    <rPh sb="14" eb="15">
      <t>ヒ</t>
    </rPh>
    <rPh sb="16" eb="17">
      <t>ダイ</t>
    </rPh>
    <rPh sb="17" eb="19">
      <t>ジコウ</t>
    </rPh>
    <rPh sb="20" eb="22">
      <t>オキナワ</t>
    </rPh>
    <rPh sb="22" eb="24">
      <t>シンコウ</t>
    </rPh>
    <rPh sb="24" eb="27">
      <t>コウフキン</t>
    </rPh>
    <rPh sb="27" eb="29">
      <t>ジギョウ</t>
    </rPh>
    <rPh sb="30" eb="32">
      <t>スイシン</t>
    </rPh>
    <rPh sb="33" eb="35">
      <t>ヒツヨウ</t>
    </rPh>
    <rPh sb="36" eb="38">
      <t>ケイヒ</t>
    </rPh>
    <phoneticPr fontId="17"/>
  </si>
  <si>
    <t>（項）沖縄政策費（大事項）沖縄政策の推進に必要な経費</t>
    <rPh sb="1" eb="2">
      <t>コウ</t>
    </rPh>
    <rPh sb="3" eb="5">
      <t>オキナワ</t>
    </rPh>
    <rPh sb="5" eb="7">
      <t>セイサク</t>
    </rPh>
    <rPh sb="7" eb="8">
      <t>ヒ</t>
    </rPh>
    <rPh sb="9" eb="10">
      <t>ダイ</t>
    </rPh>
    <rPh sb="10" eb="12">
      <t>ジコウ</t>
    </rPh>
    <rPh sb="13" eb="15">
      <t>オキナワ</t>
    </rPh>
    <rPh sb="15" eb="17">
      <t>セイサク</t>
    </rPh>
    <rPh sb="18" eb="20">
      <t>スイシン</t>
    </rPh>
    <rPh sb="21" eb="23">
      <t>ヒツヨウ</t>
    </rPh>
    <rPh sb="24" eb="26">
      <t>ケイヒ</t>
    </rPh>
    <phoneticPr fontId="17"/>
  </si>
  <si>
    <t>（項）沖縄振興推進調査費（大事項）沖縄振興推進調査に必要な経費</t>
    <rPh sb="1" eb="2">
      <t>コウ</t>
    </rPh>
    <rPh sb="3" eb="5">
      <t>オキナワ</t>
    </rPh>
    <rPh sb="5" eb="7">
      <t>シンコウ</t>
    </rPh>
    <rPh sb="7" eb="9">
      <t>スイシン</t>
    </rPh>
    <rPh sb="9" eb="11">
      <t>チョウサ</t>
    </rPh>
    <rPh sb="11" eb="12">
      <t>ヒ</t>
    </rPh>
    <rPh sb="13" eb="14">
      <t>ダイ</t>
    </rPh>
    <rPh sb="14" eb="16">
      <t>ジコウ</t>
    </rPh>
    <rPh sb="17" eb="19">
      <t>オキナワ</t>
    </rPh>
    <rPh sb="19" eb="21">
      <t>シンコウ</t>
    </rPh>
    <rPh sb="21" eb="23">
      <t>スイシン</t>
    </rPh>
    <rPh sb="23" eb="25">
      <t>チョウサ</t>
    </rPh>
    <rPh sb="26" eb="28">
      <t>ヒツヨウ</t>
    </rPh>
    <rPh sb="29" eb="31">
      <t>ケイヒ</t>
    </rPh>
    <phoneticPr fontId="17"/>
  </si>
  <si>
    <t>（項）沖縄教育振興事業費（大事項）公立文教施設整備に必要な経費</t>
    <rPh sb="1" eb="2">
      <t>コウ</t>
    </rPh>
    <rPh sb="3" eb="5">
      <t>オキナワ</t>
    </rPh>
    <rPh sb="5" eb="7">
      <t>キョウイク</t>
    </rPh>
    <rPh sb="7" eb="9">
      <t>シンコウ</t>
    </rPh>
    <rPh sb="9" eb="11">
      <t>ジギョウ</t>
    </rPh>
    <rPh sb="11" eb="12">
      <t>ヒ</t>
    </rPh>
    <rPh sb="13" eb="14">
      <t>ダイ</t>
    </rPh>
    <rPh sb="14" eb="16">
      <t>ジコウ</t>
    </rPh>
    <rPh sb="17" eb="19">
      <t>コウリツ</t>
    </rPh>
    <rPh sb="19" eb="21">
      <t>ブンキョウ</t>
    </rPh>
    <rPh sb="21" eb="23">
      <t>シセツ</t>
    </rPh>
    <rPh sb="23" eb="25">
      <t>セイビ</t>
    </rPh>
    <rPh sb="26" eb="28">
      <t>ヒツヨウ</t>
    </rPh>
    <rPh sb="29" eb="31">
      <t>ケイヒ</t>
    </rPh>
    <phoneticPr fontId="17"/>
  </si>
  <si>
    <t>（項）沖縄保健衛生諸費（大事項）医師歯科医師等の派遣に必要な経費</t>
    <rPh sb="1" eb="2">
      <t>コウ</t>
    </rPh>
    <rPh sb="3" eb="5">
      <t>オキナワ</t>
    </rPh>
    <rPh sb="5" eb="7">
      <t>ホケン</t>
    </rPh>
    <rPh sb="7" eb="9">
      <t>エイセイ</t>
    </rPh>
    <rPh sb="9" eb="11">
      <t>ショヒ</t>
    </rPh>
    <rPh sb="12" eb="13">
      <t>ダイ</t>
    </rPh>
    <rPh sb="13" eb="15">
      <t>ジコウ</t>
    </rPh>
    <rPh sb="16" eb="18">
      <t>イシ</t>
    </rPh>
    <rPh sb="18" eb="20">
      <t>シカ</t>
    </rPh>
    <rPh sb="20" eb="22">
      <t>イシ</t>
    </rPh>
    <rPh sb="22" eb="23">
      <t>ナド</t>
    </rPh>
    <rPh sb="24" eb="26">
      <t>ハケン</t>
    </rPh>
    <rPh sb="27" eb="29">
      <t>ヒツヨウ</t>
    </rPh>
    <rPh sb="30" eb="32">
      <t>ケイヒ</t>
    </rPh>
    <phoneticPr fontId="17"/>
  </si>
  <si>
    <t>（項）沖縄北部連携促進特別振興対策特定開発事業推進費（大事項）沖縄北部連携促進特別振興対策に係る特定開発事業の推進に必要な経費</t>
    <rPh sb="1" eb="2">
      <t>コウ</t>
    </rPh>
    <rPh sb="3" eb="5">
      <t>オキナワ</t>
    </rPh>
    <rPh sb="5" eb="7">
      <t>ホクブ</t>
    </rPh>
    <rPh sb="7" eb="9">
      <t>レンケイ</t>
    </rPh>
    <rPh sb="9" eb="11">
      <t>ソクシン</t>
    </rPh>
    <rPh sb="11" eb="13">
      <t>トクベツ</t>
    </rPh>
    <rPh sb="13" eb="15">
      <t>シンコウ</t>
    </rPh>
    <rPh sb="15" eb="17">
      <t>タイサク</t>
    </rPh>
    <rPh sb="17" eb="19">
      <t>トクテイ</t>
    </rPh>
    <rPh sb="19" eb="21">
      <t>カイハツ</t>
    </rPh>
    <rPh sb="21" eb="23">
      <t>ジギョウ</t>
    </rPh>
    <rPh sb="23" eb="25">
      <t>スイシン</t>
    </rPh>
    <rPh sb="25" eb="26">
      <t>ヒ</t>
    </rPh>
    <rPh sb="27" eb="28">
      <t>ダイ</t>
    </rPh>
    <rPh sb="28" eb="30">
      <t>ジコウ</t>
    </rPh>
    <rPh sb="31" eb="33">
      <t>オキナワ</t>
    </rPh>
    <rPh sb="33" eb="35">
      <t>ホクブ</t>
    </rPh>
    <rPh sb="35" eb="37">
      <t>レンケイ</t>
    </rPh>
    <rPh sb="37" eb="39">
      <t>ソクシン</t>
    </rPh>
    <rPh sb="39" eb="41">
      <t>トクベツ</t>
    </rPh>
    <rPh sb="41" eb="43">
      <t>シンコウ</t>
    </rPh>
    <rPh sb="43" eb="45">
      <t>タイサク</t>
    </rPh>
    <rPh sb="46" eb="47">
      <t>カカ</t>
    </rPh>
    <rPh sb="48" eb="50">
      <t>トクテイ</t>
    </rPh>
    <rPh sb="50" eb="52">
      <t>カイハツ</t>
    </rPh>
    <rPh sb="52" eb="54">
      <t>ジギョウ</t>
    </rPh>
    <rPh sb="55" eb="57">
      <t>スイシン</t>
    </rPh>
    <rPh sb="58" eb="60">
      <t>ヒツヨウ</t>
    </rPh>
    <rPh sb="61" eb="63">
      <t>ケイヒ</t>
    </rPh>
    <phoneticPr fontId="17"/>
  </si>
  <si>
    <t>（項）沖縄開発事業費（大事項）海岸事業に必要な経費</t>
    <rPh sb="1" eb="2">
      <t>コウ</t>
    </rPh>
    <rPh sb="11" eb="12">
      <t>ダイ</t>
    </rPh>
    <rPh sb="12" eb="14">
      <t>ジコウ</t>
    </rPh>
    <rPh sb="15" eb="17">
      <t>カイガン</t>
    </rPh>
    <rPh sb="17" eb="19">
      <t>ジギョウ</t>
    </rPh>
    <rPh sb="20" eb="22">
      <t>ヒツヨウ</t>
    </rPh>
    <rPh sb="23" eb="25">
      <t>ケイヒ</t>
    </rPh>
    <phoneticPr fontId="17"/>
  </si>
  <si>
    <t>（項）沖縄開発事業費（大事項）水道施設整備に必要な経費</t>
    <rPh sb="1" eb="2">
      <t>コウ</t>
    </rPh>
    <rPh sb="11" eb="12">
      <t>ダイ</t>
    </rPh>
    <rPh sb="12" eb="14">
      <t>ジコウ</t>
    </rPh>
    <rPh sb="15" eb="17">
      <t>スイドウ</t>
    </rPh>
    <rPh sb="17" eb="19">
      <t>シセツ</t>
    </rPh>
    <rPh sb="19" eb="21">
      <t>セイビ</t>
    </rPh>
    <rPh sb="22" eb="24">
      <t>ヒツヨウ</t>
    </rPh>
    <rPh sb="25" eb="27">
      <t>ケイヒ</t>
    </rPh>
    <phoneticPr fontId="17"/>
  </si>
  <si>
    <t>（項）沖縄開発事業費（大事項）廃棄物処理施設整備に必要な経費</t>
    <rPh sb="11" eb="12">
      <t>ダイ</t>
    </rPh>
    <rPh sb="12" eb="14">
      <t>ジコウ</t>
    </rPh>
    <rPh sb="15" eb="18">
      <t>ハイキブツ</t>
    </rPh>
    <rPh sb="18" eb="20">
      <t>ショリ</t>
    </rPh>
    <rPh sb="20" eb="22">
      <t>シセツ</t>
    </rPh>
    <rPh sb="22" eb="24">
      <t>セイビ</t>
    </rPh>
    <rPh sb="25" eb="27">
      <t>ヒツヨウ</t>
    </rPh>
    <rPh sb="28" eb="30">
      <t>ケイヒ</t>
    </rPh>
    <phoneticPr fontId="17"/>
  </si>
  <si>
    <t>（項）沖縄開発事業費（大事項）良好で緑豊かな都市空間の形成等のための国営公園事業に必要な経費</t>
    <rPh sb="11" eb="12">
      <t>ダイ</t>
    </rPh>
    <rPh sb="12" eb="14">
      <t>ジコウ</t>
    </rPh>
    <rPh sb="15" eb="17">
      <t>リョウコウ</t>
    </rPh>
    <rPh sb="18" eb="19">
      <t>ミドリ</t>
    </rPh>
    <rPh sb="19" eb="20">
      <t>ユタ</t>
    </rPh>
    <rPh sb="22" eb="24">
      <t>トシ</t>
    </rPh>
    <rPh sb="24" eb="26">
      <t>クウカン</t>
    </rPh>
    <rPh sb="27" eb="29">
      <t>ケイセイ</t>
    </rPh>
    <rPh sb="29" eb="30">
      <t>ナド</t>
    </rPh>
    <rPh sb="34" eb="36">
      <t>コクエイ</t>
    </rPh>
    <rPh sb="36" eb="38">
      <t>コウエン</t>
    </rPh>
    <rPh sb="38" eb="40">
      <t>ジギョウ</t>
    </rPh>
    <rPh sb="41" eb="43">
      <t>ヒツヨウ</t>
    </rPh>
    <rPh sb="44" eb="46">
      <t>ケイヒ</t>
    </rPh>
    <phoneticPr fontId="17"/>
  </si>
  <si>
    <t>（項）沖縄開発事業費（大事項）森林整備事業に必要な経費</t>
    <rPh sb="11" eb="12">
      <t>ダイ</t>
    </rPh>
    <rPh sb="12" eb="14">
      <t>ジコウ</t>
    </rPh>
    <rPh sb="15" eb="17">
      <t>シンリン</t>
    </rPh>
    <rPh sb="17" eb="19">
      <t>セイビ</t>
    </rPh>
    <rPh sb="19" eb="21">
      <t>ジギョウ</t>
    </rPh>
    <rPh sb="22" eb="24">
      <t>ヒツヨウ</t>
    </rPh>
    <rPh sb="25" eb="27">
      <t>ケイヒ</t>
    </rPh>
    <phoneticPr fontId="17"/>
  </si>
  <si>
    <t>（項）沖縄開発事業費（大事項）治山事業に必要な経費</t>
    <rPh sb="11" eb="12">
      <t>ダイ</t>
    </rPh>
    <rPh sb="12" eb="14">
      <t>ジコウ</t>
    </rPh>
    <rPh sb="15" eb="17">
      <t>チサン</t>
    </rPh>
    <rPh sb="17" eb="19">
      <t>ジギョウ</t>
    </rPh>
    <rPh sb="20" eb="22">
      <t>ヒツヨウ</t>
    </rPh>
    <rPh sb="23" eb="25">
      <t>ケイヒ</t>
    </rPh>
    <phoneticPr fontId="17"/>
  </si>
  <si>
    <t>（項）沖縄開発事業費（大事項）水産基盤整備に必要な経費</t>
    <rPh sb="11" eb="12">
      <t>ダイ</t>
    </rPh>
    <rPh sb="12" eb="14">
      <t>ジコウ</t>
    </rPh>
    <rPh sb="15" eb="17">
      <t>スイサン</t>
    </rPh>
    <rPh sb="17" eb="19">
      <t>キバン</t>
    </rPh>
    <rPh sb="19" eb="21">
      <t>セイビ</t>
    </rPh>
    <rPh sb="22" eb="24">
      <t>ヒツヨウ</t>
    </rPh>
    <rPh sb="25" eb="27">
      <t>ケイヒ</t>
    </rPh>
    <phoneticPr fontId="17"/>
  </si>
  <si>
    <t>（項）沖縄開発事業費（大事項）農業生産基盤整備事業に必要な経費</t>
    <rPh sb="11" eb="12">
      <t>ダイ</t>
    </rPh>
    <rPh sb="12" eb="14">
      <t>ジコウ</t>
    </rPh>
    <rPh sb="15" eb="17">
      <t>ノウギョウ</t>
    </rPh>
    <rPh sb="17" eb="19">
      <t>セイサン</t>
    </rPh>
    <rPh sb="19" eb="21">
      <t>キバン</t>
    </rPh>
    <rPh sb="21" eb="23">
      <t>セイビ</t>
    </rPh>
    <rPh sb="23" eb="25">
      <t>ジギョウ</t>
    </rPh>
    <rPh sb="26" eb="28">
      <t>ヒツヨウ</t>
    </rPh>
    <rPh sb="29" eb="31">
      <t>ケイヒ</t>
    </rPh>
    <phoneticPr fontId="17"/>
  </si>
  <si>
    <t>（項）沖縄開発事業費（大事項）社会資本総合整備事業に必要な経費</t>
    <rPh sb="11" eb="12">
      <t>ダイ</t>
    </rPh>
    <rPh sb="12" eb="14">
      <t>ジコウ</t>
    </rPh>
    <rPh sb="15" eb="17">
      <t>シャカイ</t>
    </rPh>
    <rPh sb="17" eb="19">
      <t>シホン</t>
    </rPh>
    <rPh sb="19" eb="21">
      <t>ソウゴウ</t>
    </rPh>
    <rPh sb="21" eb="23">
      <t>セイビ</t>
    </rPh>
    <rPh sb="23" eb="25">
      <t>ジギョウ</t>
    </rPh>
    <rPh sb="26" eb="28">
      <t>ヒツヨウ</t>
    </rPh>
    <rPh sb="29" eb="31">
      <t>ケイヒ</t>
    </rPh>
    <phoneticPr fontId="17"/>
  </si>
  <si>
    <t>（項）沖縄政策費（大事項）沖縄科学技術大学院大学学園に必要な経費</t>
    <rPh sb="1" eb="2">
      <t>コウ</t>
    </rPh>
    <rPh sb="3" eb="5">
      <t>オキナワ</t>
    </rPh>
    <rPh sb="5" eb="7">
      <t>セイサク</t>
    </rPh>
    <rPh sb="7" eb="8">
      <t>ヒ</t>
    </rPh>
    <rPh sb="9" eb="10">
      <t>ダイ</t>
    </rPh>
    <rPh sb="10" eb="12">
      <t>ジコウ</t>
    </rPh>
    <rPh sb="13" eb="15">
      <t>オキナワ</t>
    </rPh>
    <rPh sb="15" eb="17">
      <t>カガク</t>
    </rPh>
    <rPh sb="17" eb="19">
      <t>ギジュツ</t>
    </rPh>
    <rPh sb="19" eb="22">
      <t>ダイガクイン</t>
    </rPh>
    <rPh sb="22" eb="24">
      <t>ダイガク</t>
    </rPh>
    <rPh sb="24" eb="26">
      <t>ガクエン</t>
    </rPh>
    <rPh sb="27" eb="29">
      <t>ヒツヨウ</t>
    </rPh>
    <rPh sb="30" eb="32">
      <t>ケイヒ</t>
    </rPh>
    <phoneticPr fontId="17"/>
  </si>
  <si>
    <t>（項）共生社会政策費（大事項）共生社会政策の企画立案等に必要な経費</t>
    <rPh sb="1" eb="2">
      <t>コウ</t>
    </rPh>
    <rPh sb="3" eb="5">
      <t>キョウセイ</t>
    </rPh>
    <rPh sb="5" eb="7">
      <t>シャカイ</t>
    </rPh>
    <rPh sb="7" eb="9">
      <t>セイサク</t>
    </rPh>
    <rPh sb="9" eb="10">
      <t>ヒ</t>
    </rPh>
    <rPh sb="11" eb="12">
      <t>ダイ</t>
    </rPh>
    <rPh sb="12" eb="14">
      <t>ジコウ</t>
    </rPh>
    <rPh sb="15" eb="21">
      <t>キョウセイシャカイセイサク</t>
    </rPh>
    <rPh sb="22" eb="24">
      <t>キカク</t>
    </rPh>
    <rPh sb="24" eb="26">
      <t>リツアン</t>
    </rPh>
    <rPh sb="26" eb="27">
      <t>ナド</t>
    </rPh>
    <rPh sb="28" eb="30">
      <t>ヒツヨウ</t>
    </rPh>
    <rPh sb="31" eb="33">
      <t>ケイヒ</t>
    </rPh>
    <phoneticPr fontId="17"/>
  </si>
  <si>
    <t>（項）男女共同参画社会形成促進費（大事項）男女共同参画社会の形成の促進に必要な経費</t>
    <rPh sb="1" eb="2">
      <t>コウ</t>
    </rPh>
    <rPh sb="3" eb="5">
      <t>ダンジョ</t>
    </rPh>
    <rPh sb="5" eb="7">
      <t>キョウドウ</t>
    </rPh>
    <rPh sb="7" eb="9">
      <t>サンカク</t>
    </rPh>
    <rPh sb="9" eb="11">
      <t>シャカイ</t>
    </rPh>
    <rPh sb="11" eb="13">
      <t>ケイセイ</t>
    </rPh>
    <rPh sb="13" eb="15">
      <t>ソクシン</t>
    </rPh>
    <rPh sb="15" eb="16">
      <t>ヒ</t>
    </rPh>
    <rPh sb="17" eb="18">
      <t>ダイ</t>
    </rPh>
    <rPh sb="18" eb="20">
      <t>ジコウ</t>
    </rPh>
    <rPh sb="21" eb="23">
      <t>ダンジョ</t>
    </rPh>
    <rPh sb="23" eb="25">
      <t>キョウドウ</t>
    </rPh>
    <rPh sb="25" eb="27">
      <t>サンカク</t>
    </rPh>
    <rPh sb="27" eb="29">
      <t>シャカイ</t>
    </rPh>
    <rPh sb="30" eb="32">
      <t>ケイセイ</t>
    </rPh>
    <rPh sb="33" eb="35">
      <t>ソクシン</t>
    </rPh>
    <rPh sb="36" eb="38">
      <t>ヒツヨウ</t>
    </rPh>
    <rPh sb="39" eb="41">
      <t>ケイヒ</t>
    </rPh>
    <phoneticPr fontId="17"/>
  </si>
  <si>
    <t>（項）経済社会総合研究所（大事項）経済社会活動の研究等に必要な経費</t>
    <rPh sb="1" eb="2">
      <t>コウ</t>
    </rPh>
    <rPh sb="3" eb="5">
      <t>ケイザイ</t>
    </rPh>
    <rPh sb="5" eb="7">
      <t>シャカイ</t>
    </rPh>
    <rPh sb="7" eb="9">
      <t>ソウゴウ</t>
    </rPh>
    <rPh sb="9" eb="12">
      <t>ケンキュウジョ</t>
    </rPh>
    <rPh sb="13" eb="14">
      <t>ダイ</t>
    </rPh>
    <rPh sb="14" eb="16">
      <t>ジコウ</t>
    </rPh>
    <rPh sb="17" eb="19">
      <t>ケイザイ</t>
    </rPh>
    <rPh sb="19" eb="21">
      <t>シャカイ</t>
    </rPh>
    <rPh sb="21" eb="23">
      <t>カツドウ</t>
    </rPh>
    <rPh sb="24" eb="27">
      <t>ケンキュウナド</t>
    </rPh>
    <rPh sb="28" eb="30">
      <t>ヒツヨウ</t>
    </rPh>
    <rPh sb="31" eb="33">
      <t>ケイヒ</t>
    </rPh>
    <phoneticPr fontId="17"/>
  </si>
  <si>
    <t>（項）子ども・子育て本部（大事項）子ども・子育て支援に必要な経費</t>
    <rPh sb="1" eb="2">
      <t>コウ</t>
    </rPh>
    <rPh sb="3" eb="4">
      <t>コ</t>
    </rPh>
    <rPh sb="7" eb="9">
      <t>コソダ</t>
    </rPh>
    <rPh sb="10" eb="12">
      <t>ホンブ</t>
    </rPh>
    <rPh sb="13" eb="14">
      <t>ダイ</t>
    </rPh>
    <rPh sb="14" eb="16">
      <t>ジコウ</t>
    </rPh>
    <rPh sb="17" eb="18">
      <t>コ</t>
    </rPh>
    <rPh sb="21" eb="23">
      <t>コソダ</t>
    </rPh>
    <rPh sb="24" eb="26">
      <t>シエン</t>
    </rPh>
    <rPh sb="27" eb="29">
      <t>ヒツヨウ</t>
    </rPh>
    <rPh sb="30" eb="32">
      <t>ケイヒ</t>
    </rPh>
    <phoneticPr fontId="17"/>
  </si>
  <si>
    <t>（項）子ども・子育て支援推進費（大事項）子どものための教育・保育給付等に必要な経費</t>
    <rPh sb="1" eb="2">
      <t>コウ</t>
    </rPh>
    <rPh sb="3" eb="4">
      <t>コ</t>
    </rPh>
    <rPh sb="7" eb="9">
      <t>コソダ</t>
    </rPh>
    <rPh sb="10" eb="12">
      <t>シエン</t>
    </rPh>
    <rPh sb="12" eb="14">
      <t>スイシン</t>
    </rPh>
    <rPh sb="14" eb="15">
      <t>ヒ</t>
    </rPh>
    <rPh sb="16" eb="17">
      <t>ダイ</t>
    </rPh>
    <rPh sb="17" eb="19">
      <t>ジコウ</t>
    </rPh>
    <rPh sb="34" eb="35">
      <t>トウ</t>
    </rPh>
    <rPh sb="36" eb="38">
      <t>ヒツヨウ</t>
    </rPh>
    <rPh sb="39" eb="41">
      <t>ケイヒ</t>
    </rPh>
    <phoneticPr fontId="17"/>
  </si>
  <si>
    <t>（項）内閣本府共通費（大事項）拉致被害者等の支援に必要な経費</t>
    <rPh sb="1" eb="2">
      <t>コウ</t>
    </rPh>
    <rPh sb="3" eb="5">
      <t>ナイカク</t>
    </rPh>
    <rPh sb="5" eb="6">
      <t>ホン</t>
    </rPh>
    <rPh sb="6" eb="7">
      <t>フ</t>
    </rPh>
    <rPh sb="7" eb="9">
      <t>キョウツウ</t>
    </rPh>
    <rPh sb="9" eb="10">
      <t>ヒ</t>
    </rPh>
    <rPh sb="11" eb="13">
      <t>ダイジ</t>
    </rPh>
    <rPh sb="13" eb="14">
      <t>コウ</t>
    </rPh>
    <rPh sb="15" eb="17">
      <t>ラチ</t>
    </rPh>
    <rPh sb="17" eb="20">
      <t>ヒガイシャ</t>
    </rPh>
    <rPh sb="20" eb="21">
      <t>トウ</t>
    </rPh>
    <rPh sb="22" eb="24">
      <t>シエン</t>
    </rPh>
    <rPh sb="25" eb="27">
      <t>ヒツヨウ</t>
    </rPh>
    <rPh sb="28" eb="30">
      <t>ケイヒ</t>
    </rPh>
    <phoneticPr fontId="17"/>
  </si>
  <si>
    <t>（項）内閣本府施設費（大事項）内閣本府施設整備に必要な経費</t>
    <rPh sb="1" eb="2">
      <t>コウ</t>
    </rPh>
    <rPh sb="3" eb="10">
      <t>ナイカク</t>
    </rPh>
    <rPh sb="11" eb="12">
      <t>ダイ</t>
    </rPh>
    <rPh sb="12" eb="14">
      <t>ジコウ</t>
    </rPh>
    <rPh sb="15" eb="29">
      <t>ナイカク</t>
    </rPh>
    <phoneticPr fontId="17"/>
  </si>
  <si>
    <t>（項）独立行政法人国立公文書館運営費（大事項）独立行政法人国立公文書館運営費交付金に必要な経費</t>
    <rPh sb="1" eb="2">
      <t>コウ</t>
    </rPh>
    <rPh sb="3" eb="18">
      <t>ドクリツ</t>
    </rPh>
    <rPh sb="19" eb="20">
      <t>ダイ</t>
    </rPh>
    <rPh sb="20" eb="22">
      <t>ジコウ</t>
    </rPh>
    <rPh sb="23" eb="41">
      <t>ドクリツモ</t>
    </rPh>
    <rPh sb="42" eb="44">
      <t>ヒツヨウ</t>
    </rPh>
    <rPh sb="45" eb="47">
      <t>ケイヒ</t>
    </rPh>
    <phoneticPr fontId="17"/>
  </si>
  <si>
    <t>（項）国立研究開発法人日本医療研究開発機構出資（大事項）国立研究開発法人日本医療研究開発機構出資に必要な経費</t>
    <rPh sb="24" eb="25">
      <t>ダイ</t>
    </rPh>
    <rPh sb="25" eb="27">
      <t>ジコウ</t>
    </rPh>
    <phoneticPr fontId="17"/>
  </si>
  <si>
    <t>平成１２年度</t>
    <rPh sb="5" eb="6">
      <t>ド</t>
    </rPh>
    <phoneticPr fontId="19"/>
  </si>
  <si>
    <t>平成７年度</t>
    <rPh sb="4" eb="5">
      <t>ド</t>
    </rPh>
    <phoneticPr fontId="19"/>
  </si>
  <si>
    <t>昭和５５年度</t>
    <rPh sb="0" eb="2">
      <t>ショウワ</t>
    </rPh>
    <rPh sb="4" eb="5">
      <t>ネン</t>
    </rPh>
    <rPh sb="5" eb="6">
      <t>ド</t>
    </rPh>
    <phoneticPr fontId="17"/>
  </si>
  <si>
    <t>平成１３年度</t>
    <rPh sb="5" eb="6">
      <t>ド</t>
    </rPh>
    <phoneticPr fontId="19"/>
  </si>
  <si>
    <t>平成２０年度</t>
    <rPh sb="5" eb="6">
      <t>ド</t>
    </rPh>
    <phoneticPr fontId="19"/>
  </si>
  <si>
    <t>平成１４年度</t>
    <rPh sb="5" eb="6">
      <t>ド</t>
    </rPh>
    <phoneticPr fontId="19"/>
  </si>
  <si>
    <t>平成２４年度</t>
    <rPh sb="5" eb="6">
      <t>ド</t>
    </rPh>
    <phoneticPr fontId="19"/>
  </si>
  <si>
    <t>平成２６年度</t>
    <rPh sb="5" eb="6">
      <t>ド</t>
    </rPh>
    <phoneticPr fontId="19"/>
  </si>
  <si>
    <t>内閣府</t>
    <rPh sb="0" eb="2">
      <t>ナイカク</t>
    </rPh>
    <rPh sb="2" eb="3">
      <t>フ</t>
    </rPh>
    <phoneticPr fontId="19"/>
  </si>
  <si>
    <t>（項）有人国境離島政策推進費（大事項）有人国境離島政策の推進に必要な経費</t>
    <phoneticPr fontId="19"/>
  </si>
  <si>
    <t>（項）内閣本府共通費（大事項）内閣本府一般行政に必要な経費</t>
    <rPh sb="7" eb="9">
      <t>キョウツウ</t>
    </rPh>
    <rPh sb="9" eb="10">
      <t>ヒ</t>
    </rPh>
    <rPh sb="19" eb="21">
      <t>イッパン</t>
    </rPh>
    <rPh sb="21" eb="23">
      <t>ギョウセイ</t>
    </rPh>
    <phoneticPr fontId="17"/>
  </si>
  <si>
    <t>（項）地方創生支援費（大事項）地方創生の支援に必要な経費</t>
    <rPh sb="1" eb="2">
      <t>コウ</t>
    </rPh>
    <rPh sb="3" eb="5">
      <t>チホウ</t>
    </rPh>
    <rPh sb="5" eb="7">
      <t>ソウセイ</t>
    </rPh>
    <rPh sb="7" eb="9">
      <t>シエン</t>
    </rPh>
    <rPh sb="9" eb="10">
      <t>ヒ</t>
    </rPh>
    <rPh sb="11" eb="13">
      <t>ダイジ</t>
    </rPh>
    <rPh sb="13" eb="14">
      <t>コウ</t>
    </rPh>
    <rPh sb="15" eb="17">
      <t>チホウ</t>
    </rPh>
    <rPh sb="17" eb="19">
      <t>ソウセイ</t>
    </rPh>
    <rPh sb="20" eb="22">
      <t>シエン</t>
    </rPh>
    <rPh sb="23" eb="25">
      <t>ヒツヨウ</t>
    </rPh>
    <rPh sb="26" eb="28">
      <t>ケイヒ</t>
    </rPh>
    <phoneticPr fontId="17"/>
  </si>
  <si>
    <t>（項）地方創生推進事務局（大事項）地方創生の推進に係る計画認定等に必要な経費</t>
    <rPh sb="1" eb="2">
      <t>コウ</t>
    </rPh>
    <rPh sb="3" eb="5">
      <t>チホウ</t>
    </rPh>
    <rPh sb="5" eb="7">
      <t>ソウセイ</t>
    </rPh>
    <rPh sb="7" eb="9">
      <t>スイシン</t>
    </rPh>
    <rPh sb="9" eb="12">
      <t>ジムキョク</t>
    </rPh>
    <rPh sb="13" eb="15">
      <t>ダイジ</t>
    </rPh>
    <rPh sb="15" eb="16">
      <t>コウ</t>
    </rPh>
    <rPh sb="17" eb="19">
      <t>チホウ</t>
    </rPh>
    <rPh sb="19" eb="21">
      <t>ソウセイ</t>
    </rPh>
    <rPh sb="22" eb="24">
      <t>スイシン</t>
    </rPh>
    <rPh sb="25" eb="26">
      <t>カカ</t>
    </rPh>
    <rPh sb="27" eb="29">
      <t>ケイカク</t>
    </rPh>
    <rPh sb="29" eb="31">
      <t>ニンテイ</t>
    </rPh>
    <rPh sb="31" eb="32">
      <t>トウ</t>
    </rPh>
    <rPh sb="33" eb="35">
      <t>ヒツヨウ</t>
    </rPh>
    <rPh sb="36" eb="38">
      <t>ケイヒ</t>
    </rPh>
    <phoneticPr fontId="17"/>
  </si>
  <si>
    <t>（項）原子力安全規制対策費（大事項）原子力の安全規制対策に必要な経費</t>
    <rPh sb="1" eb="2">
      <t>コウ</t>
    </rPh>
    <rPh sb="3" eb="6">
      <t>ゲンシリョク</t>
    </rPh>
    <rPh sb="6" eb="8">
      <t>アンゼン</t>
    </rPh>
    <rPh sb="8" eb="10">
      <t>キセイ</t>
    </rPh>
    <rPh sb="10" eb="12">
      <t>タイサク</t>
    </rPh>
    <rPh sb="14" eb="15">
      <t>ダイ</t>
    </rPh>
    <rPh sb="15" eb="17">
      <t>ジコウ</t>
    </rPh>
    <rPh sb="16" eb="17">
      <t>コウ</t>
    </rPh>
    <rPh sb="18" eb="21">
      <t>ゲンシリョク</t>
    </rPh>
    <rPh sb="22" eb="24">
      <t>アンゼン</t>
    </rPh>
    <rPh sb="24" eb="26">
      <t>キセイ</t>
    </rPh>
    <rPh sb="26" eb="28">
      <t>タイサク</t>
    </rPh>
    <rPh sb="29" eb="31">
      <t>ヒツヨウ</t>
    </rPh>
    <phoneticPr fontId="17"/>
  </si>
  <si>
    <t>（項）内閣本府施設費（大事項）内閣本府施設整備に必要な経費</t>
    <rPh sb="1" eb="2">
      <t>コウ</t>
    </rPh>
    <rPh sb="3" eb="5">
      <t>ナイカク</t>
    </rPh>
    <rPh sb="5" eb="6">
      <t>ホン</t>
    </rPh>
    <rPh sb="6" eb="7">
      <t>フ</t>
    </rPh>
    <rPh sb="7" eb="10">
      <t>シセツヒ</t>
    </rPh>
    <rPh sb="11" eb="13">
      <t>ダイジ</t>
    </rPh>
    <rPh sb="13" eb="14">
      <t>コウ</t>
    </rPh>
    <rPh sb="15" eb="17">
      <t>ナイカク</t>
    </rPh>
    <rPh sb="17" eb="18">
      <t>ホン</t>
    </rPh>
    <rPh sb="18" eb="19">
      <t>フ</t>
    </rPh>
    <rPh sb="19" eb="21">
      <t>シセツ</t>
    </rPh>
    <rPh sb="21" eb="23">
      <t>セイビ</t>
    </rPh>
    <rPh sb="24" eb="26">
      <t>ヒツヨウ</t>
    </rPh>
    <rPh sb="27" eb="29">
      <t>ケイヒ</t>
    </rPh>
    <phoneticPr fontId="17"/>
  </si>
  <si>
    <t>（項）沖縄北部連携促進特別振興事業費（大事項）沖縄北部連携促進特別振興事業に必要な経費</t>
    <rPh sb="1" eb="2">
      <t>コウ</t>
    </rPh>
    <rPh sb="3" eb="5">
      <t>オキナワ</t>
    </rPh>
    <rPh sb="5" eb="7">
      <t>ホクブ</t>
    </rPh>
    <rPh sb="7" eb="9">
      <t>レンケイ</t>
    </rPh>
    <rPh sb="9" eb="11">
      <t>ソクシン</t>
    </rPh>
    <rPh sb="11" eb="13">
      <t>トクベツ</t>
    </rPh>
    <rPh sb="13" eb="15">
      <t>シンコウ</t>
    </rPh>
    <rPh sb="15" eb="18">
      <t>ジギョウヒ</t>
    </rPh>
    <rPh sb="19" eb="20">
      <t>ダイ</t>
    </rPh>
    <rPh sb="20" eb="22">
      <t>ジコウ</t>
    </rPh>
    <rPh sb="23" eb="25">
      <t>オキナワ</t>
    </rPh>
    <rPh sb="25" eb="27">
      <t>ホクブ</t>
    </rPh>
    <rPh sb="27" eb="29">
      <t>レンケイ</t>
    </rPh>
    <rPh sb="29" eb="31">
      <t>ソクシン</t>
    </rPh>
    <rPh sb="31" eb="33">
      <t>トクベツ</t>
    </rPh>
    <rPh sb="33" eb="35">
      <t>シンコウ</t>
    </rPh>
    <rPh sb="35" eb="37">
      <t>ジギョウ</t>
    </rPh>
    <rPh sb="38" eb="40">
      <t>ヒツヨウ</t>
    </rPh>
    <rPh sb="41" eb="43">
      <t>ケイヒ</t>
    </rPh>
    <phoneticPr fontId="17"/>
  </si>
  <si>
    <t>（項）内閣本府施設費（大事項）内閣本府施設整備に必要な経費
（項）内閣本府共通費（大事項）内閣本府一般行政に必要な経費</t>
    <rPh sb="1" eb="2">
      <t>コウ</t>
    </rPh>
    <rPh sb="3" eb="5">
      <t>ナイカク</t>
    </rPh>
    <rPh sb="5" eb="6">
      <t>ホン</t>
    </rPh>
    <rPh sb="6" eb="7">
      <t>フ</t>
    </rPh>
    <rPh sb="7" eb="10">
      <t>シセツヒ</t>
    </rPh>
    <rPh sb="11" eb="12">
      <t>ダイ</t>
    </rPh>
    <rPh sb="12" eb="14">
      <t>ジコウ</t>
    </rPh>
    <rPh sb="15" eb="17">
      <t>ナイカク</t>
    </rPh>
    <rPh sb="17" eb="18">
      <t>ホン</t>
    </rPh>
    <rPh sb="18" eb="19">
      <t>フ</t>
    </rPh>
    <rPh sb="19" eb="21">
      <t>シセツ</t>
    </rPh>
    <rPh sb="21" eb="23">
      <t>セイビ</t>
    </rPh>
    <rPh sb="24" eb="26">
      <t>ヒツヨウ</t>
    </rPh>
    <rPh sb="27" eb="29">
      <t>ケイヒ</t>
    </rPh>
    <rPh sb="31" eb="32">
      <t>コウ</t>
    </rPh>
    <rPh sb="33" eb="35">
      <t>ナイカク</t>
    </rPh>
    <rPh sb="35" eb="36">
      <t>ホン</t>
    </rPh>
    <rPh sb="36" eb="37">
      <t>フ</t>
    </rPh>
    <rPh sb="37" eb="39">
      <t>キョウツウ</t>
    </rPh>
    <rPh sb="39" eb="40">
      <t>ヒ</t>
    </rPh>
    <rPh sb="41" eb="42">
      <t>ダイ</t>
    </rPh>
    <rPh sb="42" eb="44">
      <t>ジコウ</t>
    </rPh>
    <phoneticPr fontId="17"/>
  </si>
  <si>
    <t>民間資金等活用事業調査等に必要な経費</t>
    <rPh sb="0" eb="2">
      <t>ミンカン</t>
    </rPh>
    <rPh sb="2" eb="4">
      <t>シキン</t>
    </rPh>
    <rPh sb="4" eb="5">
      <t>ナド</t>
    </rPh>
    <rPh sb="5" eb="7">
      <t>カツヨウ</t>
    </rPh>
    <rPh sb="7" eb="9">
      <t>ジギョウ</t>
    </rPh>
    <rPh sb="9" eb="11">
      <t>チョウサ</t>
    </rPh>
    <rPh sb="11" eb="12">
      <t>ナド</t>
    </rPh>
    <rPh sb="13" eb="15">
      <t>ヒツヨウ</t>
    </rPh>
    <rPh sb="16" eb="18">
      <t>ケイヒ</t>
    </rPh>
    <phoneticPr fontId="16"/>
  </si>
  <si>
    <t>政策統括官（経済社会システム担当）</t>
    <rPh sb="0" eb="2">
      <t>セイサク</t>
    </rPh>
    <rPh sb="2" eb="4">
      <t>トウカツ</t>
    </rPh>
    <rPh sb="4" eb="5">
      <t>カン</t>
    </rPh>
    <rPh sb="6" eb="8">
      <t>ケイザイ</t>
    </rPh>
    <rPh sb="8" eb="10">
      <t>シャカイ</t>
    </rPh>
    <rPh sb="14" eb="16">
      <t>タントウ</t>
    </rPh>
    <phoneticPr fontId="16"/>
  </si>
  <si>
    <t>一般会計</t>
    <rPh sb="0" eb="2">
      <t>イッパン</t>
    </rPh>
    <rPh sb="2" eb="4">
      <t>カイケイ</t>
    </rPh>
    <phoneticPr fontId="16"/>
  </si>
  <si>
    <t>（項）経済財政政策費（大事項）経済財政政策の企画立案等に必要な経費</t>
    <rPh sb="1" eb="2">
      <t>コウ</t>
    </rPh>
    <rPh sb="11" eb="13">
      <t>ダイジ</t>
    </rPh>
    <rPh sb="13" eb="14">
      <t>コウ</t>
    </rPh>
    <phoneticPr fontId="16"/>
  </si>
  <si>
    <t>平成２３年度</t>
    <rPh sb="0" eb="2">
      <t>ヘイセイ</t>
    </rPh>
    <rPh sb="4" eb="5">
      <t>ネン</t>
    </rPh>
    <rPh sb="5" eb="6">
      <t>ド</t>
    </rPh>
    <phoneticPr fontId="14"/>
  </si>
  <si>
    <t>平成２７年度</t>
    <rPh sb="0" eb="2">
      <t>ヘイセイ</t>
    </rPh>
    <rPh sb="4" eb="5">
      <t>ネン</t>
    </rPh>
    <rPh sb="5" eb="6">
      <t>ド</t>
    </rPh>
    <phoneticPr fontId="14"/>
  </si>
  <si>
    <t>平成２６年度</t>
    <rPh sb="0" eb="2">
      <t>ヘイセイ</t>
    </rPh>
    <rPh sb="4" eb="5">
      <t>ネン</t>
    </rPh>
    <rPh sb="5" eb="6">
      <t>ド</t>
    </rPh>
    <phoneticPr fontId="14"/>
  </si>
  <si>
    <t>平成１９年度</t>
    <rPh sb="0" eb="2">
      <t>ヘイセイ</t>
    </rPh>
    <rPh sb="4" eb="5">
      <t>ネン</t>
    </rPh>
    <rPh sb="5" eb="6">
      <t>ド</t>
    </rPh>
    <phoneticPr fontId="14"/>
  </si>
  <si>
    <t>平成１４年度</t>
    <rPh sb="0" eb="2">
      <t>ヘイセイ</t>
    </rPh>
    <rPh sb="4" eb="5">
      <t>ネン</t>
    </rPh>
    <rPh sb="5" eb="6">
      <t>ド</t>
    </rPh>
    <phoneticPr fontId="14"/>
  </si>
  <si>
    <t>平成１７年度</t>
    <rPh sb="0" eb="2">
      <t>ヘイセイ</t>
    </rPh>
    <rPh sb="4" eb="5">
      <t>ネン</t>
    </rPh>
    <rPh sb="5" eb="6">
      <t>ド</t>
    </rPh>
    <phoneticPr fontId="14"/>
  </si>
  <si>
    <t>平成２９年度</t>
    <rPh sb="0" eb="2">
      <t>ヘイセイ</t>
    </rPh>
    <rPh sb="4" eb="5">
      <t>ネン</t>
    </rPh>
    <rPh sb="5" eb="6">
      <t>ド</t>
    </rPh>
    <phoneticPr fontId="14"/>
  </si>
  <si>
    <t>平成２８年度</t>
    <rPh sb="0" eb="2">
      <t>ヘイセイ</t>
    </rPh>
    <rPh sb="4" eb="5">
      <t>ネン</t>
    </rPh>
    <rPh sb="5" eb="6">
      <t>ド</t>
    </rPh>
    <phoneticPr fontId="14"/>
  </si>
  <si>
    <t>平成３０年度</t>
    <rPh sb="0" eb="2">
      <t>ヘイセイ</t>
    </rPh>
    <rPh sb="4" eb="5">
      <t>ネン</t>
    </rPh>
    <rPh sb="5" eb="6">
      <t>ド</t>
    </rPh>
    <phoneticPr fontId="14"/>
  </si>
  <si>
    <t>平成２９年度</t>
    <rPh sb="0" eb="2">
      <t>ヘイセイ</t>
    </rPh>
    <rPh sb="4" eb="6">
      <t>ネンド</t>
    </rPh>
    <phoneticPr fontId="14"/>
  </si>
  <si>
    <t>地方創生推進室</t>
    <rPh sb="0" eb="2">
      <t>チホウ</t>
    </rPh>
    <rPh sb="2" eb="4">
      <t>ソウセイ</t>
    </rPh>
    <rPh sb="4" eb="6">
      <t>スイシン</t>
    </rPh>
    <rPh sb="6" eb="7">
      <t>シツ</t>
    </rPh>
    <phoneticPr fontId="19"/>
  </si>
  <si>
    <t>沖縄振興局</t>
    <rPh sb="0" eb="2">
      <t>オキナワ</t>
    </rPh>
    <rPh sb="2" eb="4">
      <t>シンコウ</t>
    </rPh>
    <rPh sb="4" eb="5">
      <t>キョク</t>
    </rPh>
    <phoneticPr fontId="19"/>
  </si>
  <si>
    <t>交通環境創造推進事業</t>
    <rPh sb="0" eb="2">
      <t>コウツウ</t>
    </rPh>
    <rPh sb="2" eb="4">
      <t>カンキョウ</t>
    </rPh>
    <rPh sb="4" eb="6">
      <t>ソウゾウ</t>
    </rPh>
    <rPh sb="6" eb="8">
      <t>スイシン</t>
    </rPh>
    <rPh sb="8" eb="10">
      <t>ジギョウ</t>
    </rPh>
    <phoneticPr fontId="19"/>
  </si>
  <si>
    <t>政府のイノベーション化の促進に係る調査・分析</t>
    <rPh sb="0" eb="2">
      <t>セイフ</t>
    </rPh>
    <rPh sb="10" eb="11">
      <t>カ</t>
    </rPh>
    <rPh sb="12" eb="14">
      <t>ソクシン</t>
    </rPh>
    <rPh sb="15" eb="16">
      <t>カカ</t>
    </rPh>
    <rPh sb="17" eb="19">
      <t>チョウサ</t>
    </rPh>
    <rPh sb="20" eb="22">
      <t>ブンセキ</t>
    </rPh>
    <phoneticPr fontId="19"/>
  </si>
  <si>
    <t>平成２４年度</t>
    <rPh sb="0" eb="2">
      <t>ヘイセイ</t>
    </rPh>
    <rPh sb="4" eb="5">
      <t>ネン</t>
    </rPh>
    <rPh sb="5" eb="6">
      <t>ド</t>
    </rPh>
    <phoneticPr fontId="13"/>
  </si>
  <si>
    <t>昭和４７年度</t>
    <rPh sb="0" eb="2">
      <t>ショウワ</t>
    </rPh>
    <rPh sb="4" eb="5">
      <t>ネン</t>
    </rPh>
    <rPh sb="5" eb="6">
      <t>ド</t>
    </rPh>
    <phoneticPr fontId="13"/>
  </si>
  <si>
    <t>平成１３年度</t>
    <rPh sb="0" eb="2">
      <t>ヘイセイ</t>
    </rPh>
    <rPh sb="4" eb="5">
      <t>ネン</t>
    </rPh>
    <rPh sb="5" eb="6">
      <t>ド</t>
    </rPh>
    <phoneticPr fontId="13"/>
  </si>
  <si>
    <t>平成２２年度</t>
    <rPh sb="0" eb="2">
      <t>ヘイセイ</t>
    </rPh>
    <rPh sb="4" eb="5">
      <t>ネン</t>
    </rPh>
    <rPh sb="5" eb="6">
      <t>ド</t>
    </rPh>
    <phoneticPr fontId="13"/>
  </si>
  <si>
    <t>平成２６年度</t>
    <rPh sb="0" eb="2">
      <t>ヘイセイ</t>
    </rPh>
    <rPh sb="4" eb="5">
      <t>ネン</t>
    </rPh>
    <rPh sb="5" eb="6">
      <t>ド</t>
    </rPh>
    <phoneticPr fontId="13"/>
  </si>
  <si>
    <t>平成９年度</t>
    <rPh sb="0" eb="2">
      <t>ヘイセイ</t>
    </rPh>
    <rPh sb="3" eb="4">
      <t>ネン</t>
    </rPh>
    <rPh sb="4" eb="5">
      <t>ド</t>
    </rPh>
    <phoneticPr fontId="13"/>
  </si>
  <si>
    <t>昭和４８年度</t>
    <rPh sb="0" eb="2">
      <t>ショウワ</t>
    </rPh>
    <rPh sb="4" eb="5">
      <t>ネン</t>
    </rPh>
    <rPh sb="5" eb="6">
      <t>ド</t>
    </rPh>
    <phoneticPr fontId="13"/>
  </si>
  <si>
    <t>平成２８年度</t>
    <rPh sb="0" eb="2">
      <t>ヘイセイ</t>
    </rPh>
    <rPh sb="4" eb="5">
      <t>ネン</t>
    </rPh>
    <rPh sb="5" eb="6">
      <t>ド</t>
    </rPh>
    <phoneticPr fontId="13"/>
  </si>
  <si>
    <t>平成２３年度</t>
    <rPh sb="0" eb="2">
      <t>ヘイセイ</t>
    </rPh>
    <rPh sb="4" eb="5">
      <t>ネン</t>
    </rPh>
    <rPh sb="5" eb="6">
      <t>ド</t>
    </rPh>
    <phoneticPr fontId="13"/>
  </si>
  <si>
    <t>昭和５０年度</t>
    <rPh sb="0" eb="2">
      <t>ショウワ</t>
    </rPh>
    <rPh sb="4" eb="5">
      <t>ネン</t>
    </rPh>
    <rPh sb="5" eb="6">
      <t>ド</t>
    </rPh>
    <phoneticPr fontId="13"/>
  </si>
  <si>
    <t>平成２９年度</t>
    <rPh sb="0" eb="2">
      <t>ヘイセイ</t>
    </rPh>
    <rPh sb="4" eb="5">
      <t>ネン</t>
    </rPh>
    <rPh sb="5" eb="6">
      <t>ド</t>
    </rPh>
    <phoneticPr fontId="13"/>
  </si>
  <si>
    <t>平成３０年度</t>
    <rPh sb="0" eb="2">
      <t>ヘイセイ</t>
    </rPh>
    <rPh sb="4" eb="5">
      <t>ネン</t>
    </rPh>
    <rPh sb="5" eb="6">
      <t>ド</t>
    </rPh>
    <phoneticPr fontId="13"/>
  </si>
  <si>
    <t>政策統括官（沖縄政策担当）</t>
    <rPh sb="0" eb="2">
      <t>セイサク</t>
    </rPh>
    <rPh sb="2" eb="4">
      <t>トウカツ</t>
    </rPh>
    <rPh sb="4" eb="5">
      <t>カン</t>
    </rPh>
    <rPh sb="6" eb="8">
      <t>オキナワ</t>
    </rPh>
    <rPh sb="8" eb="10">
      <t>セイサク</t>
    </rPh>
    <rPh sb="10" eb="12">
      <t>タントウ</t>
    </rPh>
    <phoneticPr fontId="19"/>
  </si>
  <si>
    <t>（項）沖縄政策費
（大事項）沖縄政策の推進に必要な経費</t>
    <rPh sb="1" eb="2">
      <t>コウ</t>
    </rPh>
    <rPh sb="3" eb="5">
      <t>オキナワ</t>
    </rPh>
    <rPh sb="5" eb="7">
      <t>セイサク</t>
    </rPh>
    <rPh sb="7" eb="8">
      <t>ヒ</t>
    </rPh>
    <rPh sb="10" eb="12">
      <t>ダイジ</t>
    </rPh>
    <rPh sb="12" eb="13">
      <t>コウ</t>
    </rPh>
    <rPh sb="14" eb="16">
      <t>オキナワ</t>
    </rPh>
    <rPh sb="16" eb="18">
      <t>セイサク</t>
    </rPh>
    <rPh sb="19" eb="21">
      <t>スイシン</t>
    </rPh>
    <rPh sb="22" eb="24">
      <t>ヒツヨウ</t>
    </rPh>
    <rPh sb="25" eb="27">
      <t>ケイヒ</t>
    </rPh>
    <phoneticPr fontId="19"/>
  </si>
  <si>
    <t>第５期科学技術基本計画レビュー調査等委託費</t>
    <rPh sb="0" eb="1">
      <t>ダイ</t>
    </rPh>
    <rPh sb="2" eb="3">
      <t>キ</t>
    </rPh>
    <rPh sb="3" eb="5">
      <t>カガク</t>
    </rPh>
    <rPh sb="5" eb="7">
      <t>ギジュツ</t>
    </rPh>
    <rPh sb="7" eb="9">
      <t>キホン</t>
    </rPh>
    <rPh sb="9" eb="11">
      <t>ケイカク</t>
    </rPh>
    <rPh sb="15" eb="17">
      <t>チョウサ</t>
    </rPh>
    <rPh sb="17" eb="18">
      <t>トウ</t>
    </rPh>
    <rPh sb="18" eb="20">
      <t>イタク</t>
    </rPh>
    <rPh sb="20" eb="21">
      <t>ヒ</t>
    </rPh>
    <phoneticPr fontId="19"/>
  </si>
  <si>
    <t>モデル基幹業務システムの調査・設計</t>
    <rPh sb="3" eb="5">
      <t>キカン</t>
    </rPh>
    <rPh sb="5" eb="7">
      <t>ギョウム</t>
    </rPh>
    <rPh sb="12" eb="14">
      <t>チョウサ</t>
    </rPh>
    <rPh sb="15" eb="17">
      <t>セッケイ</t>
    </rPh>
    <phoneticPr fontId="19"/>
  </si>
  <si>
    <t>平成３０年度</t>
    <rPh sb="0" eb="2">
      <t>ヘイセイ</t>
    </rPh>
    <rPh sb="4" eb="5">
      <t>ネン</t>
    </rPh>
    <rPh sb="5" eb="6">
      <t>ド</t>
    </rPh>
    <phoneticPr fontId="17"/>
  </si>
  <si>
    <t>平成３０年度</t>
    <phoneticPr fontId="19"/>
  </si>
  <si>
    <t>（項）科学技術イノベーション創造推進費（大事項）科学技術イノベーション創造推進に必要な経費</t>
  </si>
  <si>
    <t>（項）沖縄政策費（大事項）沖縄政策の推進に必要な経費</t>
  </si>
  <si>
    <t>平成３０年度対象</t>
  </si>
  <si>
    <t>地方創生インターンシップ事業</t>
  </si>
  <si>
    <t>（項）地方創生支援費（大事項）地方創生の支援に必要な経費</t>
  </si>
  <si>
    <t>（項）科学技術・イノベーション政策費（大事項）科学技術・イノベーション政策の企画立案等に必要な経費</t>
    <rPh sb="1" eb="2">
      <t>コウ</t>
    </rPh>
    <rPh sb="3" eb="5">
      <t>カガク</t>
    </rPh>
    <rPh sb="5" eb="7">
      <t>ギジュツ</t>
    </rPh>
    <rPh sb="15" eb="17">
      <t>セイサク</t>
    </rPh>
    <rPh sb="17" eb="18">
      <t>ヒ</t>
    </rPh>
    <rPh sb="19" eb="20">
      <t>ダイ</t>
    </rPh>
    <rPh sb="20" eb="22">
      <t>ジコウ</t>
    </rPh>
    <rPh sb="23" eb="25">
      <t>カガク</t>
    </rPh>
    <rPh sb="25" eb="27">
      <t>ギジュツ</t>
    </rPh>
    <rPh sb="35" eb="37">
      <t>セイサク</t>
    </rPh>
    <rPh sb="38" eb="40">
      <t>キカク</t>
    </rPh>
    <rPh sb="40" eb="42">
      <t>リツアン</t>
    </rPh>
    <rPh sb="42" eb="43">
      <t>トウ</t>
    </rPh>
    <rPh sb="44" eb="46">
      <t>ヒツヨウ</t>
    </rPh>
    <rPh sb="47" eb="49">
      <t>ケイヒ</t>
    </rPh>
    <phoneticPr fontId="9"/>
  </si>
  <si>
    <t>-</t>
    <phoneticPr fontId="19"/>
  </si>
  <si>
    <t>－</t>
    <phoneticPr fontId="19"/>
  </si>
  <si>
    <t>国際平和協力隊の派遣等経費</t>
    <rPh sb="0" eb="2">
      <t>コクサイ</t>
    </rPh>
    <rPh sb="2" eb="4">
      <t>ヘイワ</t>
    </rPh>
    <rPh sb="4" eb="7">
      <t>キョウリョクタイ</t>
    </rPh>
    <rPh sb="8" eb="10">
      <t>ハケン</t>
    </rPh>
    <rPh sb="10" eb="11">
      <t>トウ</t>
    </rPh>
    <rPh sb="11" eb="13">
      <t>ケイヒ</t>
    </rPh>
    <phoneticPr fontId="25"/>
  </si>
  <si>
    <t>国際平和協力のための人材育成経費</t>
  </si>
  <si>
    <t>次世代医療基盤法に関する国民・患者の理解の増進に必要な経費</t>
    <rPh sb="0" eb="3">
      <t>ジセダイ</t>
    </rPh>
    <rPh sb="3" eb="5">
      <t>イリョウ</t>
    </rPh>
    <rPh sb="5" eb="7">
      <t>キバン</t>
    </rPh>
    <rPh sb="7" eb="8">
      <t>ホウ</t>
    </rPh>
    <rPh sb="9" eb="10">
      <t>カン</t>
    </rPh>
    <rPh sb="12" eb="14">
      <t>コクミン</t>
    </rPh>
    <rPh sb="15" eb="17">
      <t>カンジャ</t>
    </rPh>
    <rPh sb="18" eb="20">
      <t>リカイ</t>
    </rPh>
    <rPh sb="21" eb="23">
      <t>ゾウシン</t>
    </rPh>
    <rPh sb="24" eb="26">
      <t>ヒツヨウ</t>
    </rPh>
    <rPh sb="27" eb="29">
      <t>ケイヒ</t>
    </rPh>
    <phoneticPr fontId="15"/>
  </si>
  <si>
    <t>匿名加工医療情報の利活用に必要な経費</t>
    <rPh sb="0" eb="2">
      <t>トクメイ</t>
    </rPh>
    <rPh sb="2" eb="4">
      <t>カコウ</t>
    </rPh>
    <rPh sb="4" eb="6">
      <t>イリョウ</t>
    </rPh>
    <rPh sb="6" eb="8">
      <t>ジョウホウ</t>
    </rPh>
    <rPh sb="9" eb="12">
      <t>リカツヨウ</t>
    </rPh>
    <rPh sb="12" eb="13">
      <t>ジギョウ</t>
    </rPh>
    <rPh sb="13" eb="15">
      <t>ヒツヨウ</t>
    </rPh>
    <rPh sb="16" eb="18">
      <t>ケイヒ</t>
    </rPh>
    <phoneticPr fontId="15"/>
  </si>
  <si>
    <t>アイヌ政策推進交付金</t>
    <rPh sb="3" eb="5">
      <t>セイサク</t>
    </rPh>
    <rPh sb="5" eb="7">
      <t>スイシン</t>
    </rPh>
    <rPh sb="7" eb="10">
      <t>コウフキン</t>
    </rPh>
    <phoneticPr fontId="15"/>
  </si>
  <si>
    <t>（項）アイヌ政策推進費
（大事項）アイヌ政策の推進に必要な経費</t>
    <rPh sb="6" eb="8">
      <t>セイサク</t>
    </rPh>
    <rPh sb="8" eb="10">
      <t>スイシン</t>
    </rPh>
    <rPh sb="10" eb="11">
      <t>ヒ</t>
    </rPh>
    <rPh sb="20" eb="22">
      <t>セイサク</t>
    </rPh>
    <rPh sb="23" eb="25">
      <t>スイシン</t>
    </rPh>
    <phoneticPr fontId="15"/>
  </si>
  <si>
    <t>平成８年度</t>
    <rPh sb="0" eb="2">
      <t>ヘイセイ</t>
    </rPh>
    <rPh sb="3" eb="4">
      <t>ネン</t>
    </rPh>
    <rPh sb="4" eb="5">
      <t>ド</t>
    </rPh>
    <phoneticPr fontId="13"/>
  </si>
  <si>
    <t>平成１８年度</t>
    <rPh sb="0" eb="2">
      <t>ヘイセイ</t>
    </rPh>
    <rPh sb="4" eb="5">
      <t>ネン</t>
    </rPh>
    <rPh sb="5" eb="6">
      <t>ド</t>
    </rPh>
    <phoneticPr fontId="13"/>
  </si>
  <si>
    <t>平成１３年度</t>
    <rPh sb="0" eb="2">
      <t>ヘイセイ</t>
    </rPh>
    <rPh sb="4" eb="5">
      <t>ネン</t>
    </rPh>
    <rPh sb="5" eb="6">
      <t>ド</t>
    </rPh>
    <phoneticPr fontId="12"/>
  </si>
  <si>
    <t>平成１０年度</t>
    <rPh sb="0" eb="2">
      <t>ヘイセイ</t>
    </rPh>
    <rPh sb="4" eb="5">
      <t>ネン</t>
    </rPh>
    <rPh sb="5" eb="6">
      <t>ド</t>
    </rPh>
    <phoneticPr fontId="13"/>
  </si>
  <si>
    <t>平成１２年度</t>
    <rPh sb="0" eb="2">
      <t>ヘイセイ</t>
    </rPh>
    <rPh sb="4" eb="5">
      <t>ネン</t>
    </rPh>
    <rPh sb="5" eb="6">
      <t>ド</t>
    </rPh>
    <phoneticPr fontId="13"/>
  </si>
  <si>
    <t>プレミアム付商品券事業の助成に必要な経費</t>
    <rPh sb="5" eb="6">
      <t>ツ</t>
    </rPh>
    <rPh sb="6" eb="9">
      <t>ショウヒンケン</t>
    </rPh>
    <rPh sb="9" eb="11">
      <t>ジギョウ</t>
    </rPh>
    <rPh sb="12" eb="14">
      <t>ジョセイ</t>
    </rPh>
    <rPh sb="15" eb="17">
      <t>ヒツヨウ</t>
    </rPh>
    <rPh sb="18" eb="20">
      <t>ケイヒ</t>
    </rPh>
    <phoneticPr fontId="15"/>
  </si>
  <si>
    <t>平成３０年度</t>
    <rPh sb="0" eb="2">
      <t>ヘイセイ</t>
    </rPh>
    <rPh sb="4" eb="5">
      <t>ネン</t>
    </rPh>
    <rPh sb="5" eb="6">
      <t>ド</t>
    </rPh>
    <phoneticPr fontId="10"/>
  </si>
  <si>
    <t>プレミアム付商品券事業担当室</t>
    <rPh sb="5" eb="6">
      <t>ツ</t>
    </rPh>
    <rPh sb="6" eb="9">
      <t>ショウヒンケン</t>
    </rPh>
    <rPh sb="9" eb="11">
      <t>ジギョウ</t>
    </rPh>
    <rPh sb="11" eb="14">
      <t>タントウシツ</t>
    </rPh>
    <phoneticPr fontId="15"/>
  </si>
  <si>
    <t>一般会計</t>
    <rPh sb="0" eb="2">
      <t>イッパン</t>
    </rPh>
    <rPh sb="2" eb="4">
      <t>カイケイ</t>
    </rPh>
    <phoneticPr fontId="13"/>
  </si>
  <si>
    <t>（項）プレミアム付商品券事業助成費（大事項）プレミアム付商品券事業の助成に必要な経費</t>
    <rPh sb="1" eb="2">
      <t>コウ</t>
    </rPh>
    <rPh sb="18" eb="19">
      <t>ダイ</t>
    </rPh>
    <rPh sb="19" eb="21">
      <t>ジコウ</t>
    </rPh>
    <phoneticPr fontId="13"/>
  </si>
  <si>
    <t>沖縄観光防災力強化支援事業</t>
    <rPh sb="0" eb="2">
      <t>オキナワ</t>
    </rPh>
    <rPh sb="2" eb="4">
      <t>カンコウ</t>
    </rPh>
    <rPh sb="4" eb="7">
      <t>ボウサイリョク</t>
    </rPh>
    <rPh sb="7" eb="9">
      <t>キョウカ</t>
    </rPh>
    <rPh sb="9" eb="11">
      <t>シエン</t>
    </rPh>
    <rPh sb="11" eb="13">
      <t>ジギョウ</t>
    </rPh>
    <phoneticPr fontId="19"/>
  </si>
  <si>
    <t>沖縄振興特定事業推進費</t>
    <rPh sb="0" eb="2">
      <t>オキナワ</t>
    </rPh>
    <rPh sb="2" eb="4">
      <t>シンコウ</t>
    </rPh>
    <rPh sb="4" eb="6">
      <t>トクテイ</t>
    </rPh>
    <rPh sb="6" eb="8">
      <t>ジギョウ</t>
    </rPh>
    <rPh sb="8" eb="10">
      <t>スイシン</t>
    </rPh>
    <rPh sb="10" eb="11">
      <t>ヒ</t>
    </rPh>
    <phoneticPr fontId="19"/>
  </si>
  <si>
    <r>
      <t>エビデンスシステムの構築</t>
    </r>
    <r>
      <rPr>
        <sz val="9"/>
        <color rgb="FFFF0000"/>
        <rFont val="ＭＳ ゴシック"/>
        <family val="3"/>
        <charset val="128"/>
      </rPr>
      <t/>
    </r>
    <rPh sb="10" eb="12">
      <t>コウチク</t>
    </rPh>
    <phoneticPr fontId="19"/>
  </si>
  <si>
    <t>産業遺産情報センター整備・運営に必要な経費</t>
    <rPh sb="0" eb="2">
      <t>サンギョウ</t>
    </rPh>
    <rPh sb="2" eb="4">
      <t>イサン</t>
    </rPh>
    <rPh sb="4" eb="6">
      <t>ジョウホウ</t>
    </rPh>
    <rPh sb="10" eb="12">
      <t>セイビ</t>
    </rPh>
    <rPh sb="13" eb="15">
      <t>ウンエイ</t>
    </rPh>
    <rPh sb="16" eb="18">
      <t>ヒツヨウ</t>
    </rPh>
    <rPh sb="19" eb="21">
      <t>ケイヒ</t>
    </rPh>
    <phoneticPr fontId="17"/>
  </si>
  <si>
    <t>30年度も実施</t>
    <rPh sb="2" eb="4">
      <t>ネンド</t>
    </rPh>
    <rPh sb="5" eb="7">
      <t>ジッシ</t>
    </rPh>
    <phoneticPr fontId="19"/>
  </si>
  <si>
    <t>－</t>
    <phoneticPr fontId="19"/>
  </si>
  <si>
    <t>－</t>
    <phoneticPr fontId="19"/>
  </si>
  <si>
    <t>－</t>
    <phoneticPr fontId="19"/>
  </si>
  <si>
    <t>－</t>
    <phoneticPr fontId="19"/>
  </si>
  <si>
    <t>－</t>
    <phoneticPr fontId="19"/>
  </si>
  <si>
    <t>科学技術システム改革の推進</t>
    <rPh sb="0" eb="2">
      <t>カガク</t>
    </rPh>
    <rPh sb="2" eb="4">
      <t>ギジュツ</t>
    </rPh>
    <rPh sb="8" eb="10">
      <t>カイカク</t>
    </rPh>
    <rPh sb="11" eb="13">
      <t>スイシン</t>
    </rPh>
    <phoneticPr fontId="19"/>
  </si>
  <si>
    <t>独立行政法人国立公文書館施設整備に必要な経費</t>
    <rPh sb="12" eb="14">
      <t>シセツ</t>
    </rPh>
    <rPh sb="14" eb="16">
      <t>セイビ</t>
    </rPh>
    <phoneticPr fontId="19"/>
  </si>
  <si>
    <t>（項）独立行政法人国立公文書館施設整備費（大事項）独立行政法人国立公文書館施設整備に必要な経費</t>
    <rPh sb="1" eb="2">
      <t>コウ</t>
    </rPh>
    <rPh sb="3" eb="5">
      <t>ドクリツ</t>
    </rPh>
    <rPh sb="5" eb="7">
      <t>ギョウセイ</t>
    </rPh>
    <rPh sb="7" eb="9">
      <t>ホウジン</t>
    </rPh>
    <rPh sb="9" eb="11">
      <t>コクリツ</t>
    </rPh>
    <rPh sb="11" eb="15">
      <t>コウブンショカン</t>
    </rPh>
    <rPh sb="15" eb="17">
      <t>シセツ</t>
    </rPh>
    <rPh sb="17" eb="20">
      <t>セイビヒ</t>
    </rPh>
    <rPh sb="21" eb="22">
      <t>ダイ</t>
    </rPh>
    <rPh sb="22" eb="24">
      <t>ジコウ</t>
    </rPh>
    <rPh sb="25" eb="27">
      <t>ドクリツ</t>
    </rPh>
    <rPh sb="27" eb="29">
      <t>ギョウセイ</t>
    </rPh>
    <rPh sb="29" eb="31">
      <t>ホウジン</t>
    </rPh>
    <rPh sb="31" eb="33">
      <t>コクリツ</t>
    </rPh>
    <rPh sb="33" eb="37">
      <t>コウブンショカン</t>
    </rPh>
    <rPh sb="37" eb="39">
      <t>シセツ</t>
    </rPh>
    <rPh sb="39" eb="41">
      <t>セイビ</t>
    </rPh>
    <rPh sb="42" eb="44">
      <t>ヒツヨウ</t>
    </rPh>
    <rPh sb="45" eb="47">
      <t>ケイヒ</t>
    </rPh>
    <phoneticPr fontId="17"/>
  </si>
  <si>
    <t>平成３０年度</t>
    <rPh sb="5" eb="6">
      <t>ド</t>
    </rPh>
    <phoneticPr fontId="19"/>
  </si>
  <si>
    <t>公益法人制度の適正な運営の推進に必要な経費</t>
    <rPh sb="7" eb="9">
      <t>テキセイ</t>
    </rPh>
    <rPh sb="10" eb="12">
      <t>ウンエイ</t>
    </rPh>
    <phoneticPr fontId="8"/>
  </si>
  <si>
    <t>公益認定等委員会</t>
    <rPh sb="0" eb="2">
      <t>コウエキ</t>
    </rPh>
    <rPh sb="2" eb="4">
      <t>ニンテイ</t>
    </rPh>
    <rPh sb="4" eb="5">
      <t>ナド</t>
    </rPh>
    <rPh sb="5" eb="8">
      <t>イインカイ</t>
    </rPh>
    <phoneticPr fontId="8"/>
  </si>
  <si>
    <t>一般会計</t>
    <rPh sb="0" eb="2">
      <t>イッパン</t>
    </rPh>
    <rPh sb="2" eb="4">
      <t>カイケイ</t>
    </rPh>
    <phoneticPr fontId="8"/>
  </si>
  <si>
    <t>（項）公益法人制度適正運営推進費（大事項）公益法人制度の適正な運営の推進に必要な経費</t>
    <rPh sb="1" eb="2">
      <t>コウ</t>
    </rPh>
    <rPh sb="3" eb="5">
      <t>コウエキ</t>
    </rPh>
    <rPh sb="5" eb="7">
      <t>ホウジン</t>
    </rPh>
    <rPh sb="7" eb="9">
      <t>セイド</t>
    </rPh>
    <rPh sb="9" eb="11">
      <t>テキセイ</t>
    </rPh>
    <rPh sb="11" eb="13">
      <t>ウンエイ</t>
    </rPh>
    <rPh sb="13" eb="15">
      <t>スイシン</t>
    </rPh>
    <rPh sb="15" eb="16">
      <t>ヒ</t>
    </rPh>
    <rPh sb="17" eb="18">
      <t>ダイ</t>
    </rPh>
    <rPh sb="18" eb="20">
      <t>ジコウ</t>
    </rPh>
    <rPh sb="21" eb="23">
      <t>コウエキ</t>
    </rPh>
    <rPh sb="23" eb="25">
      <t>ホウジン</t>
    </rPh>
    <rPh sb="25" eb="27">
      <t>セイド</t>
    </rPh>
    <rPh sb="28" eb="30">
      <t>テキセイ</t>
    </rPh>
    <rPh sb="31" eb="33">
      <t>ウンエイ</t>
    </rPh>
    <rPh sb="34" eb="36">
      <t>スイシン</t>
    </rPh>
    <rPh sb="37" eb="39">
      <t>ヒツヨウ</t>
    </rPh>
    <rPh sb="40" eb="42">
      <t>ケイヒ</t>
    </rPh>
    <phoneticPr fontId="8"/>
  </si>
  <si>
    <t>-</t>
    <phoneticPr fontId="19"/>
  </si>
  <si>
    <t>昭和５７年度</t>
    <rPh sb="0" eb="2">
      <t>ショウワ</t>
    </rPh>
    <rPh sb="4" eb="5">
      <t>ネン</t>
    </rPh>
    <rPh sb="5" eb="6">
      <t>ド</t>
    </rPh>
    <phoneticPr fontId="7"/>
  </si>
  <si>
    <t>政策統括官（防災担当）</t>
    <rPh sb="0" eb="2">
      <t>セイサク</t>
    </rPh>
    <rPh sb="2" eb="4">
      <t>トウカツ</t>
    </rPh>
    <rPh sb="4" eb="5">
      <t>カン</t>
    </rPh>
    <rPh sb="6" eb="8">
      <t>ボウサイ</t>
    </rPh>
    <rPh sb="8" eb="10">
      <t>タントウ</t>
    </rPh>
    <phoneticPr fontId="7"/>
  </si>
  <si>
    <t>一般会計</t>
    <rPh sb="0" eb="2">
      <t>イッパン</t>
    </rPh>
    <rPh sb="2" eb="4">
      <t>カイケイ</t>
    </rPh>
    <phoneticPr fontId="7"/>
  </si>
  <si>
    <t>平成２５年度</t>
    <rPh sb="0" eb="2">
      <t>ヘイセイ</t>
    </rPh>
    <rPh sb="4" eb="5">
      <t>ネン</t>
    </rPh>
    <rPh sb="5" eb="6">
      <t>ド</t>
    </rPh>
    <phoneticPr fontId="7"/>
  </si>
  <si>
    <t>（項）防災政策費（大事項）防災基本政策の企画立案等に必要な経費</t>
    <phoneticPr fontId="19"/>
  </si>
  <si>
    <t>-</t>
    <phoneticPr fontId="19"/>
  </si>
  <si>
    <t>-</t>
    <phoneticPr fontId="19"/>
  </si>
  <si>
    <t>-</t>
    <phoneticPr fontId="19"/>
  </si>
  <si>
    <t>-</t>
    <phoneticPr fontId="19"/>
  </si>
  <si>
    <t>平成１０年度</t>
    <rPh sb="0" eb="2">
      <t>ヘイセイ</t>
    </rPh>
    <rPh sb="4" eb="5">
      <t>ネン</t>
    </rPh>
    <rPh sb="5" eb="6">
      <t>ド</t>
    </rPh>
    <phoneticPr fontId="7"/>
  </si>
  <si>
    <t>（項）防災政策費（大事項）防災基本政策の企画立案等に必要な経費</t>
    <phoneticPr fontId="19"/>
  </si>
  <si>
    <t>-</t>
    <phoneticPr fontId="19"/>
  </si>
  <si>
    <t>（項）防災政策費（大事項）防災基本政策の企画立案等に必要な経費</t>
    <phoneticPr fontId="19"/>
  </si>
  <si>
    <t>-</t>
    <phoneticPr fontId="19"/>
  </si>
  <si>
    <t>平成７年度</t>
    <rPh sb="0" eb="2">
      <t>ヘイセイ</t>
    </rPh>
    <rPh sb="3" eb="4">
      <t>ネン</t>
    </rPh>
    <rPh sb="4" eb="5">
      <t>ド</t>
    </rPh>
    <phoneticPr fontId="7"/>
  </si>
  <si>
    <t>被災者支援に関する総合的対策の推進経費</t>
    <rPh sb="17" eb="19">
      <t>ケイヒ</t>
    </rPh>
    <phoneticPr fontId="7"/>
  </si>
  <si>
    <t>（項）防災政策費（大事項）防災基本政策の企画立案等に必要な経費</t>
    <phoneticPr fontId="19"/>
  </si>
  <si>
    <t>-</t>
    <phoneticPr fontId="19"/>
  </si>
  <si>
    <t>-</t>
    <phoneticPr fontId="19"/>
  </si>
  <si>
    <t>平成１２年度</t>
    <rPh sb="0" eb="2">
      <t>ヘイセイ</t>
    </rPh>
    <rPh sb="4" eb="5">
      <t>ネン</t>
    </rPh>
    <rPh sb="5" eb="6">
      <t>ド</t>
    </rPh>
    <phoneticPr fontId="7"/>
  </si>
  <si>
    <t>（項）防災政策費（大事項）防災基本政策の企画立案等に必要な経費</t>
    <phoneticPr fontId="19"/>
  </si>
  <si>
    <t>-</t>
    <phoneticPr fontId="19"/>
  </si>
  <si>
    <t>-</t>
    <phoneticPr fontId="19"/>
  </si>
  <si>
    <t>平成１１年度</t>
    <rPh sb="0" eb="2">
      <t>ヘイセイ</t>
    </rPh>
    <rPh sb="4" eb="5">
      <t>ネン</t>
    </rPh>
    <rPh sb="5" eb="6">
      <t>ド</t>
    </rPh>
    <phoneticPr fontId="7"/>
  </si>
  <si>
    <t>-</t>
    <phoneticPr fontId="19"/>
  </si>
  <si>
    <t>-</t>
    <phoneticPr fontId="19"/>
  </si>
  <si>
    <t>平成２４年度</t>
    <rPh sb="0" eb="2">
      <t>ヘイセイ</t>
    </rPh>
    <rPh sb="4" eb="5">
      <t>ネン</t>
    </rPh>
    <rPh sb="5" eb="6">
      <t>ド</t>
    </rPh>
    <phoneticPr fontId="7"/>
  </si>
  <si>
    <t>-</t>
    <phoneticPr fontId="19"/>
  </si>
  <si>
    <t>（項）防災政策費（大事項）防災基本政策の企画立案等に必要な経費</t>
    <phoneticPr fontId="19"/>
  </si>
  <si>
    <t>平成２６年度</t>
    <rPh sb="0" eb="2">
      <t>ヘイセイ</t>
    </rPh>
    <rPh sb="4" eb="5">
      <t>ネン</t>
    </rPh>
    <rPh sb="5" eb="6">
      <t>ド</t>
    </rPh>
    <phoneticPr fontId="7"/>
  </si>
  <si>
    <t>災害救助等に要する経費</t>
    <rPh sb="2" eb="4">
      <t>キュウジョ</t>
    </rPh>
    <rPh sb="4" eb="5">
      <t>トウ</t>
    </rPh>
    <rPh sb="6" eb="7">
      <t>ヨウ</t>
    </rPh>
    <rPh sb="9" eb="11">
      <t>ケイヒ</t>
    </rPh>
    <phoneticPr fontId="7"/>
  </si>
  <si>
    <t>（項）内閣本府施設費（大事項）内閣本府施設整備に必要な経費</t>
    <phoneticPr fontId="19"/>
  </si>
  <si>
    <t>-</t>
    <phoneticPr fontId="19"/>
  </si>
  <si>
    <t>国立公文書館の機能・施設の在り方等に関する調査検討経費</t>
    <rPh sb="0" eb="2">
      <t>コクリツ</t>
    </rPh>
    <rPh sb="2" eb="5">
      <t>コウブンショ</t>
    </rPh>
    <rPh sb="5" eb="6">
      <t>カン</t>
    </rPh>
    <rPh sb="7" eb="9">
      <t>キノウ</t>
    </rPh>
    <rPh sb="10" eb="12">
      <t>シセツ</t>
    </rPh>
    <rPh sb="13" eb="14">
      <t>ア</t>
    </rPh>
    <rPh sb="15" eb="16">
      <t>カタ</t>
    </rPh>
    <rPh sb="16" eb="17">
      <t>トウ</t>
    </rPh>
    <rPh sb="18" eb="19">
      <t>カン</t>
    </rPh>
    <rPh sb="21" eb="23">
      <t>チョウサ</t>
    </rPh>
    <rPh sb="23" eb="25">
      <t>ケントウ</t>
    </rPh>
    <rPh sb="25" eb="27">
      <t>ケイヒ</t>
    </rPh>
    <phoneticPr fontId="7"/>
  </si>
  <si>
    <t>平成２０年度</t>
    <rPh sb="0" eb="2">
      <t>ヘイセイ</t>
    </rPh>
    <rPh sb="4" eb="5">
      <t>ネン</t>
    </rPh>
    <rPh sb="5" eb="6">
      <t>ド</t>
    </rPh>
    <phoneticPr fontId="7"/>
  </si>
  <si>
    <t>（項）公文書等管理政策費（大事項）公文書等管理政策に必要な経費</t>
    <rPh sb="1" eb="2">
      <t>コウ</t>
    </rPh>
    <rPh sb="3" eb="6">
      <t>コウブンショ</t>
    </rPh>
    <rPh sb="6" eb="7">
      <t>トウ</t>
    </rPh>
    <rPh sb="7" eb="9">
      <t>カンリ</t>
    </rPh>
    <rPh sb="9" eb="11">
      <t>セイサク</t>
    </rPh>
    <rPh sb="11" eb="12">
      <t>ヒ</t>
    </rPh>
    <rPh sb="13" eb="14">
      <t>ダイ</t>
    </rPh>
    <rPh sb="14" eb="16">
      <t>ジコウ</t>
    </rPh>
    <rPh sb="17" eb="20">
      <t>コウブンショ</t>
    </rPh>
    <rPh sb="20" eb="21">
      <t>トウ</t>
    </rPh>
    <rPh sb="21" eb="23">
      <t>カンリ</t>
    </rPh>
    <rPh sb="23" eb="25">
      <t>セイサク</t>
    </rPh>
    <rPh sb="26" eb="28">
      <t>ヒツヨウ</t>
    </rPh>
    <rPh sb="29" eb="31">
      <t>ケイヒ</t>
    </rPh>
    <phoneticPr fontId="7"/>
  </si>
  <si>
    <t>放送諸費</t>
    <rPh sb="0" eb="2">
      <t>ホウソウ</t>
    </rPh>
    <rPh sb="2" eb="4">
      <t>ショヒ</t>
    </rPh>
    <phoneticPr fontId="7"/>
  </si>
  <si>
    <t>出版諸費</t>
    <rPh sb="0" eb="2">
      <t>シュッパン</t>
    </rPh>
    <rPh sb="2" eb="4">
      <t>ショヒ</t>
    </rPh>
    <phoneticPr fontId="7"/>
  </si>
  <si>
    <t>-</t>
    <phoneticPr fontId="19"/>
  </si>
  <si>
    <t>事業諸費</t>
    <rPh sb="0" eb="2">
      <t>ジギョウ</t>
    </rPh>
    <rPh sb="2" eb="4">
      <t>ショヒ</t>
    </rPh>
    <phoneticPr fontId="7"/>
  </si>
  <si>
    <t>政府広報ホームページ事業諸費</t>
    <rPh sb="0" eb="2">
      <t>セイフ</t>
    </rPh>
    <rPh sb="2" eb="4">
      <t>コウホウ</t>
    </rPh>
    <rPh sb="10" eb="12">
      <t>ジギョウ</t>
    </rPh>
    <rPh sb="12" eb="14">
      <t>ショヒ</t>
    </rPh>
    <phoneticPr fontId="7"/>
  </si>
  <si>
    <t>戦略的広報経費（国内）</t>
    <rPh sb="0" eb="3">
      <t>センリャクテキ</t>
    </rPh>
    <rPh sb="3" eb="5">
      <t>コウホウ</t>
    </rPh>
    <rPh sb="5" eb="7">
      <t>ケイヒ</t>
    </rPh>
    <rPh sb="8" eb="10">
      <t>コクナイ</t>
    </rPh>
    <phoneticPr fontId="7"/>
  </si>
  <si>
    <t>-</t>
    <phoneticPr fontId="19"/>
  </si>
  <si>
    <t>政策統括官（科学技術・イノベーション担当）</t>
    <rPh sb="0" eb="2">
      <t>セイサク</t>
    </rPh>
    <rPh sb="2" eb="4">
      <t>トウカツ</t>
    </rPh>
    <rPh sb="4" eb="5">
      <t>カン</t>
    </rPh>
    <rPh sb="6" eb="8">
      <t>カガク</t>
    </rPh>
    <rPh sb="8" eb="10">
      <t>ギジュツ</t>
    </rPh>
    <rPh sb="18" eb="20">
      <t>タントウ</t>
    </rPh>
    <phoneticPr fontId="6"/>
  </si>
  <si>
    <t>一般会計</t>
    <rPh sb="0" eb="2">
      <t>イッパン</t>
    </rPh>
    <rPh sb="2" eb="4">
      <t>カイケイ</t>
    </rPh>
    <phoneticPr fontId="6"/>
  </si>
  <si>
    <t>（項）科学技術・イノベーション政策費（大事項）科学技術・イノベーション政策の企画立案等に必要な経費</t>
    <rPh sb="1" eb="2">
      <t>コウ</t>
    </rPh>
    <rPh sb="3" eb="5">
      <t>カガク</t>
    </rPh>
    <rPh sb="5" eb="7">
      <t>ギジュツ</t>
    </rPh>
    <rPh sb="15" eb="17">
      <t>セイサク</t>
    </rPh>
    <rPh sb="17" eb="18">
      <t>ヒ</t>
    </rPh>
    <rPh sb="19" eb="20">
      <t>ダイ</t>
    </rPh>
    <rPh sb="20" eb="22">
      <t>ジコウ</t>
    </rPh>
    <rPh sb="23" eb="25">
      <t>カガク</t>
    </rPh>
    <rPh sb="25" eb="27">
      <t>ギジュツ</t>
    </rPh>
    <rPh sb="35" eb="37">
      <t>セイサク</t>
    </rPh>
    <rPh sb="38" eb="40">
      <t>キカク</t>
    </rPh>
    <rPh sb="40" eb="42">
      <t>リツアン</t>
    </rPh>
    <rPh sb="42" eb="43">
      <t>トウ</t>
    </rPh>
    <rPh sb="44" eb="46">
      <t>ヒツヨウ</t>
    </rPh>
    <rPh sb="47" eb="49">
      <t>ケイヒ</t>
    </rPh>
    <phoneticPr fontId="6"/>
  </si>
  <si>
    <t>-</t>
    <phoneticPr fontId="19"/>
  </si>
  <si>
    <t>戦略的イノベーション創造プログラム
（エネルギー分野、次世代インフラ分野及び地域資源分野）</t>
    <rPh sb="0" eb="3">
      <t>センリャクテキ</t>
    </rPh>
    <rPh sb="10" eb="12">
      <t>ソウゾウ</t>
    </rPh>
    <rPh sb="24" eb="26">
      <t>ブンヤ</t>
    </rPh>
    <rPh sb="27" eb="30">
      <t>ジセダイ</t>
    </rPh>
    <rPh sb="34" eb="36">
      <t>ブンヤ</t>
    </rPh>
    <rPh sb="36" eb="37">
      <t>オヨ</t>
    </rPh>
    <rPh sb="38" eb="40">
      <t>チイキ</t>
    </rPh>
    <rPh sb="40" eb="42">
      <t>シゲン</t>
    </rPh>
    <rPh sb="42" eb="44">
      <t>ブンヤ</t>
    </rPh>
    <phoneticPr fontId="6"/>
  </si>
  <si>
    <t>（項）科学技術イノベーション創造推進費（大事項）科学技術イノベーション創造推進に必要な経費</t>
    <rPh sb="1" eb="2">
      <t>コウ</t>
    </rPh>
    <rPh sb="3" eb="5">
      <t>カガク</t>
    </rPh>
    <rPh sb="5" eb="7">
      <t>ギジュツ</t>
    </rPh>
    <rPh sb="14" eb="16">
      <t>ソウゾウ</t>
    </rPh>
    <rPh sb="16" eb="18">
      <t>スイシン</t>
    </rPh>
    <rPh sb="18" eb="19">
      <t>ヒ</t>
    </rPh>
    <rPh sb="20" eb="21">
      <t>ダイ</t>
    </rPh>
    <rPh sb="21" eb="23">
      <t>ジコウ</t>
    </rPh>
    <rPh sb="24" eb="26">
      <t>カガク</t>
    </rPh>
    <rPh sb="26" eb="28">
      <t>ギジュツ</t>
    </rPh>
    <rPh sb="35" eb="37">
      <t>ソウゾウ</t>
    </rPh>
    <rPh sb="37" eb="39">
      <t>スイシン</t>
    </rPh>
    <rPh sb="40" eb="42">
      <t>ヒツヨウ</t>
    </rPh>
    <rPh sb="43" eb="45">
      <t>ケイヒ</t>
    </rPh>
    <phoneticPr fontId="6"/>
  </si>
  <si>
    <t>-</t>
    <phoneticPr fontId="19"/>
  </si>
  <si>
    <t>科学技術イノベーション創造推進費
（健康・医療分野）</t>
    <rPh sb="0" eb="2">
      <t>カガク</t>
    </rPh>
    <rPh sb="2" eb="4">
      <t>ギジュツ</t>
    </rPh>
    <rPh sb="11" eb="13">
      <t>ソウゾウ</t>
    </rPh>
    <rPh sb="13" eb="16">
      <t>スイシンヒ</t>
    </rPh>
    <rPh sb="18" eb="20">
      <t>ケンコウ</t>
    </rPh>
    <rPh sb="21" eb="23">
      <t>イリョウ</t>
    </rPh>
    <rPh sb="23" eb="25">
      <t>ブンヤ</t>
    </rPh>
    <phoneticPr fontId="6"/>
  </si>
  <si>
    <t>平成１８年度</t>
    <rPh sb="0" eb="2">
      <t>ヘイセイ</t>
    </rPh>
    <rPh sb="4" eb="5">
      <t>ネン</t>
    </rPh>
    <rPh sb="5" eb="6">
      <t>ド</t>
    </rPh>
    <phoneticPr fontId="6"/>
  </si>
  <si>
    <t>-</t>
    <phoneticPr fontId="19"/>
  </si>
  <si>
    <t>政策統括官（防災担当）</t>
    <rPh sb="0" eb="2">
      <t>セイサク</t>
    </rPh>
    <rPh sb="2" eb="4">
      <t>トウカツ</t>
    </rPh>
    <rPh sb="4" eb="5">
      <t>カン</t>
    </rPh>
    <rPh sb="6" eb="8">
      <t>ボウサイ</t>
    </rPh>
    <rPh sb="8" eb="10">
      <t>タントウ</t>
    </rPh>
    <phoneticPr fontId="5"/>
  </si>
  <si>
    <t>（項）防災政策費（大事項）防災基本政策の企画立案等に必要な経費</t>
    <phoneticPr fontId="19"/>
  </si>
  <si>
    <t>-</t>
    <phoneticPr fontId="19"/>
  </si>
  <si>
    <t>-</t>
    <phoneticPr fontId="19"/>
  </si>
  <si>
    <t>-</t>
    <phoneticPr fontId="19"/>
  </si>
  <si>
    <t>-</t>
    <phoneticPr fontId="19"/>
  </si>
  <si>
    <t>食品安全委員会</t>
    <rPh sb="0" eb="4">
      <t>ショクヒンアンゼン</t>
    </rPh>
    <rPh sb="4" eb="7">
      <t>イインカイ</t>
    </rPh>
    <phoneticPr fontId="3"/>
  </si>
  <si>
    <t>一般会計</t>
    <rPh sb="0" eb="2">
      <t>イッパン</t>
    </rPh>
    <rPh sb="2" eb="4">
      <t>カイケイ</t>
    </rPh>
    <phoneticPr fontId="3"/>
  </si>
  <si>
    <t>（項）食品安全政策費（大事項）食品健康影響評価技術の研究に必要な経費</t>
    <rPh sb="1" eb="2">
      <t>コウ</t>
    </rPh>
    <rPh sb="3" eb="5">
      <t>ショクヒン</t>
    </rPh>
    <rPh sb="5" eb="7">
      <t>アンゼン</t>
    </rPh>
    <rPh sb="7" eb="9">
      <t>セイサク</t>
    </rPh>
    <rPh sb="9" eb="10">
      <t>ヒ</t>
    </rPh>
    <rPh sb="11" eb="12">
      <t>ダイ</t>
    </rPh>
    <rPh sb="12" eb="14">
      <t>ジコウ</t>
    </rPh>
    <rPh sb="15" eb="17">
      <t>ショクヒン</t>
    </rPh>
    <rPh sb="17" eb="19">
      <t>ケンコウ</t>
    </rPh>
    <rPh sb="19" eb="21">
      <t>エイキョウ</t>
    </rPh>
    <rPh sb="21" eb="23">
      <t>ヒョウカ</t>
    </rPh>
    <rPh sb="23" eb="25">
      <t>ギジュツ</t>
    </rPh>
    <rPh sb="26" eb="28">
      <t>ケンキュウ</t>
    </rPh>
    <rPh sb="29" eb="31">
      <t>ヒツヨウ</t>
    </rPh>
    <rPh sb="32" eb="34">
      <t>ケイヒ</t>
    </rPh>
    <phoneticPr fontId="3"/>
  </si>
  <si>
    <t>-</t>
    <phoneticPr fontId="19"/>
  </si>
  <si>
    <t>-</t>
    <phoneticPr fontId="19"/>
  </si>
  <si>
    <t>（項）食品安全政策費（大事項）食品安全の確保に必要な経費</t>
    <rPh sb="1" eb="2">
      <t>コウ</t>
    </rPh>
    <rPh sb="3" eb="5">
      <t>ショクヒン</t>
    </rPh>
    <rPh sb="5" eb="7">
      <t>アンゼン</t>
    </rPh>
    <rPh sb="7" eb="9">
      <t>セイサク</t>
    </rPh>
    <rPh sb="9" eb="10">
      <t>ヒ</t>
    </rPh>
    <rPh sb="11" eb="12">
      <t>ダイ</t>
    </rPh>
    <rPh sb="12" eb="14">
      <t>ジコウ</t>
    </rPh>
    <rPh sb="15" eb="17">
      <t>ショクヒン</t>
    </rPh>
    <rPh sb="17" eb="19">
      <t>アンゼン</t>
    </rPh>
    <rPh sb="20" eb="22">
      <t>カクホ</t>
    </rPh>
    <rPh sb="23" eb="25">
      <t>ヒツヨウ</t>
    </rPh>
    <rPh sb="26" eb="28">
      <t>ケイヒ</t>
    </rPh>
    <phoneticPr fontId="3"/>
  </si>
  <si>
    <t>-</t>
    <phoneticPr fontId="19"/>
  </si>
  <si>
    <t>-</t>
    <phoneticPr fontId="19"/>
  </si>
  <si>
    <t>平成２８年度</t>
    <rPh sb="0" eb="2">
      <t>ヘイセイ</t>
    </rPh>
    <rPh sb="4" eb="5">
      <t>ネン</t>
    </rPh>
    <rPh sb="5" eb="6">
      <t>ド</t>
    </rPh>
    <phoneticPr fontId="3"/>
  </si>
  <si>
    <t>迎賓館</t>
    <rPh sb="0" eb="3">
      <t>ゲイヒンカン</t>
    </rPh>
    <phoneticPr fontId="3"/>
  </si>
  <si>
    <t>（項）迎賓施設運営費（大事項）迎賓施設の運営に必要な経費</t>
    <rPh sb="1" eb="2">
      <t>コウ</t>
    </rPh>
    <rPh sb="3" eb="5">
      <t>ゲイヒン</t>
    </rPh>
    <rPh sb="5" eb="7">
      <t>シセツ</t>
    </rPh>
    <rPh sb="7" eb="10">
      <t>ウンエイヒ</t>
    </rPh>
    <rPh sb="11" eb="12">
      <t>ダイ</t>
    </rPh>
    <rPh sb="12" eb="14">
      <t>ジコウ</t>
    </rPh>
    <rPh sb="15" eb="17">
      <t>ゲイヒン</t>
    </rPh>
    <rPh sb="17" eb="19">
      <t>シセツ</t>
    </rPh>
    <rPh sb="20" eb="22">
      <t>ウンエイ</t>
    </rPh>
    <rPh sb="23" eb="25">
      <t>ヒツヨウ</t>
    </rPh>
    <rPh sb="26" eb="28">
      <t>ケイヒ</t>
    </rPh>
    <phoneticPr fontId="3"/>
  </si>
  <si>
    <t>-</t>
    <phoneticPr fontId="19"/>
  </si>
  <si>
    <t>-</t>
    <phoneticPr fontId="19"/>
  </si>
  <si>
    <t>-</t>
    <phoneticPr fontId="19"/>
  </si>
  <si>
    <t>昭和４３年度</t>
    <rPh sb="0" eb="2">
      <t>ショウワ</t>
    </rPh>
    <rPh sb="4" eb="6">
      <t>ネンド</t>
    </rPh>
    <phoneticPr fontId="3"/>
  </si>
  <si>
    <t>北方対策本部</t>
    <rPh sb="0" eb="2">
      <t>ホッポウ</t>
    </rPh>
    <rPh sb="2" eb="4">
      <t>タイサク</t>
    </rPh>
    <rPh sb="4" eb="6">
      <t>ホンブ</t>
    </rPh>
    <phoneticPr fontId="3"/>
  </si>
  <si>
    <t>（項）北方対策本部（大事項）北方領土問題対策に必要な経費</t>
    <rPh sb="1" eb="2">
      <t>コウ</t>
    </rPh>
    <rPh sb="3" eb="5">
      <t>ホッポウ</t>
    </rPh>
    <rPh sb="5" eb="7">
      <t>タイサク</t>
    </rPh>
    <rPh sb="7" eb="9">
      <t>ホンブ</t>
    </rPh>
    <rPh sb="10" eb="13">
      <t>ダイジコウ</t>
    </rPh>
    <rPh sb="14" eb="16">
      <t>ホッポウ</t>
    </rPh>
    <rPh sb="16" eb="18">
      <t>リョウド</t>
    </rPh>
    <rPh sb="18" eb="20">
      <t>モンダイ</t>
    </rPh>
    <rPh sb="20" eb="22">
      <t>タイサク</t>
    </rPh>
    <rPh sb="23" eb="25">
      <t>ヒツヨウ</t>
    </rPh>
    <rPh sb="26" eb="28">
      <t>ケイヒ</t>
    </rPh>
    <phoneticPr fontId="3"/>
  </si>
  <si>
    <t>平成４年度</t>
    <rPh sb="0" eb="2">
      <t>ヘイセイ</t>
    </rPh>
    <rPh sb="3" eb="5">
      <t>ネンド</t>
    </rPh>
    <phoneticPr fontId="3"/>
  </si>
  <si>
    <t>国際平和協力本部</t>
    <rPh sb="0" eb="2">
      <t>コクサイ</t>
    </rPh>
    <rPh sb="2" eb="4">
      <t>ヘイワ</t>
    </rPh>
    <rPh sb="4" eb="6">
      <t>キョウリョク</t>
    </rPh>
    <rPh sb="6" eb="8">
      <t>ホンブ</t>
    </rPh>
    <phoneticPr fontId="3"/>
  </si>
  <si>
    <t>（項）国際平和協力本部（大事項）国際平和協力業務の実施等に必要な経費</t>
    <rPh sb="1" eb="2">
      <t>コウ</t>
    </rPh>
    <rPh sb="3" eb="5">
      <t>コクサイ</t>
    </rPh>
    <rPh sb="5" eb="7">
      <t>ヘイワ</t>
    </rPh>
    <rPh sb="7" eb="9">
      <t>キョウリョク</t>
    </rPh>
    <rPh sb="9" eb="11">
      <t>ホンブ</t>
    </rPh>
    <rPh sb="12" eb="13">
      <t>ダイ</t>
    </rPh>
    <rPh sb="13" eb="15">
      <t>ジコウ</t>
    </rPh>
    <rPh sb="16" eb="18">
      <t>コクサイ</t>
    </rPh>
    <rPh sb="18" eb="20">
      <t>ヘイワ</t>
    </rPh>
    <rPh sb="20" eb="22">
      <t>キョウリョク</t>
    </rPh>
    <rPh sb="22" eb="24">
      <t>ギョウム</t>
    </rPh>
    <rPh sb="25" eb="28">
      <t>ジッシナド</t>
    </rPh>
    <rPh sb="29" eb="31">
      <t>ヒツヨウ</t>
    </rPh>
    <rPh sb="32" eb="34">
      <t>ケイヒ</t>
    </rPh>
    <phoneticPr fontId="3"/>
  </si>
  <si>
    <t>平成１７年度</t>
    <rPh sb="0" eb="2">
      <t>ヘイセイ</t>
    </rPh>
    <rPh sb="4" eb="6">
      <t>ネンド</t>
    </rPh>
    <phoneticPr fontId="3"/>
  </si>
  <si>
    <t>平成９年度</t>
    <rPh sb="0" eb="2">
      <t>ヘイセイ</t>
    </rPh>
    <rPh sb="3" eb="5">
      <t>ネンド</t>
    </rPh>
    <phoneticPr fontId="3"/>
  </si>
  <si>
    <t>平成２５年度</t>
    <rPh sb="0" eb="2">
      <t>ヘイセイ</t>
    </rPh>
    <rPh sb="4" eb="6">
      <t>ネンド</t>
    </rPh>
    <phoneticPr fontId="3"/>
  </si>
  <si>
    <t>官民人材交流センター</t>
    <rPh sb="0" eb="2">
      <t>カンミン</t>
    </rPh>
    <rPh sb="2" eb="4">
      <t>ジンザイ</t>
    </rPh>
    <rPh sb="4" eb="6">
      <t>コウリュウ</t>
    </rPh>
    <phoneticPr fontId="3"/>
  </si>
  <si>
    <t>（項）官民人材交流センター（大事項）官民人材交流センターの運営に必要な経費</t>
    <rPh sb="1" eb="2">
      <t>コウ</t>
    </rPh>
    <rPh sb="3" eb="7">
      <t>カンミンジンザイ</t>
    </rPh>
    <rPh sb="7" eb="9">
      <t>コウリュウ</t>
    </rPh>
    <rPh sb="14" eb="16">
      <t>ダイジ</t>
    </rPh>
    <rPh sb="16" eb="17">
      <t>コウ</t>
    </rPh>
    <rPh sb="18" eb="20">
      <t>カンミン</t>
    </rPh>
    <rPh sb="20" eb="22">
      <t>ジンザイ</t>
    </rPh>
    <rPh sb="22" eb="24">
      <t>コウリュウ</t>
    </rPh>
    <rPh sb="29" eb="31">
      <t>ウンエイ</t>
    </rPh>
    <rPh sb="32" eb="34">
      <t>ヒツヨウ</t>
    </rPh>
    <rPh sb="35" eb="37">
      <t>ケイヒ</t>
    </rPh>
    <phoneticPr fontId="3"/>
  </si>
  <si>
    <t>-</t>
    <phoneticPr fontId="19"/>
  </si>
  <si>
    <t>大臣官房</t>
    <rPh sb="0" eb="2">
      <t>ダイジン</t>
    </rPh>
    <rPh sb="2" eb="4">
      <t>カンボウ</t>
    </rPh>
    <phoneticPr fontId="3"/>
  </si>
  <si>
    <t>（項）内閣本府共通費（大事項）消費税転嫁等対策に必要な経費</t>
    <rPh sb="1" eb="2">
      <t>コウ</t>
    </rPh>
    <rPh sb="3" eb="5">
      <t>ナイカク</t>
    </rPh>
    <rPh sb="5" eb="6">
      <t>ホン</t>
    </rPh>
    <rPh sb="6" eb="7">
      <t>フ</t>
    </rPh>
    <rPh sb="7" eb="9">
      <t>キョウツウ</t>
    </rPh>
    <rPh sb="9" eb="10">
      <t>ヒ</t>
    </rPh>
    <rPh sb="11" eb="13">
      <t>ダイジ</t>
    </rPh>
    <rPh sb="13" eb="14">
      <t>コウ</t>
    </rPh>
    <rPh sb="15" eb="18">
      <t>ショウヒゼイ</t>
    </rPh>
    <rPh sb="18" eb="20">
      <t>テンカ</t>
    </rPh>
    <rPh sb="20" eb="21">
      <t>トウ</t>
    </rPh>
    <rPh sb="21" eb="23">
      <t>タイサク</t>
    </rPh>
    <rPh sb="24" eb="26">
      <t>ヒツヨウ</t>
    </rPh>
    <rPh sb="27" eb="29">
      <t>ケイヒ</t>
    </rPh>
    <phoneticPr fontId="3"/>
  </si>
  <si>
    <t>賞勲局</t>
    <rPh sb="0" eb="1">
      <t>ショウ</t>
    </rPh>
    <rPh sb="1" eb="2">
      <t>イサオ</t>
    </rPh>
    <rPh sb="2" eb="3">
      <t>キョク</t>
    </rPh>
    <phoneticPr fontId="3"/>
  </si>
  <si>
    <t>（項）栄典行政費（大事項）栄典事務の適切な遂行に必要な経費</t>
    <rPh sb="1" eb="2">
      <t>コウ</t>
    </rPh>
    <rPh sb="3" eb="5">
      <t>エイテン</t>
    </rPh>
    <rPh sb="5" eb="7">
      <t>ギョウセイ</t>
    </rPh>
    <rPh sb="7" eb="8">
      <t>ヒ</t>
    </rPh>
    <rPh sb="9" eb="10">
      <t>ダイ</t>
    </rPh>
    <rPh sb="10" eb="12">
      <t>ジコウ</t>
    </rPh>
    <rPh sb="13" eb="15">
      <t>エイテン</t>
    </rPh>
    <rPh sb="15" eb="17">
      <t>ジム</t>
    </rPh>
    <rPh sb="18" eb="20">
      <t>テキセツ</t>
    </rPh>
    <rPh sb="21" eb="23">
      <t>スイコウ</t>
    </rPh>
    <rPh sb="24" eb="26">
      <t>ヒツヨウ</t>
    </rPh>
    <rPh sb="27" eb="29">
      <t>ケイヒ</t>
    </rPh>
    <phoneticPr fontId="3"/>
  </si>
  <si>
    <t>（項）内閣本府施設費（大事項）内閣本府施設整備に必要な経費</t>
    <rPh sb="1" eb="2">
      <t>コウ</t>
    </rPh>
    <rPh sb="3" eb="5">
      <t>ナイカク</t>
    </rPh>
    <rPh sb="5" eb="6">
      <t>ホン</t>
    </rPh>
    <rPh sb="6" eb="7">
      <t>フ</t>
    </rPh>
    <rPh sb="7" eb="10">
      <t>シセツヒ</t>
    </rPh>
    <rPh sb="11" eb="12">
      <t>ダイ</t>
    </rPh>
    <rPh sb="12" eb="14">
      <t>ジコウ</t>
    </rPh>
    <rPh sb="15" eb="17">
      <t>ナイカク</t>
    </rPh>
    <rPh sb="17" eb="18">
      <t>ホン</t>
    </rPh>
    <rPh sb="18" eb="19">
      <t>フ</t>
    </rPh>
    <rPh sb="19" eb="21">
      <t>シセツ</t>
    </rPh>
    <rPh sb="21" eb="23">
      <t>セイビ</t>
    </rPh>
    <rPh sb="24" eb="26">
      <t>ヒツヨウ</t>
    </rPh>
    <rPh sb="27" eb="29">
      <t>ケイヒ</t>
    </rPh>
    <phoneticPr fontId="3"/>
  </si>
  <si>
    <t>知的財産戦略推進事務局</t>
    <rPh sb="0" eb="2">
      <t>チテキ</t>
    </rPh>
    <rPh sb="2" eb="4">
      <t>ザイサン</t>
    </rPh>
    <rPh sb="4" eb="6">
      <t>センリャク</t>
    </rPh>
    <rPh sb="6" eb="8">
      <t>スイシン</t>
    </rPh>
    <rPh sb="8" eb="11">
      <t>ジムキョク</t>
    </rPh>
    <phoneticPr fontId="3"/>
  </si>
  <si>
    <t>（項）知的財産戦略推進事務局（大事項）知的財産戦略推進事務局の運営に必要な経費</t>
    <rPh sb="3" eb="5">
      <t>チテキ</t>
    </rPh>
    <rPh sb="5" eb="7">
      <t>ザイサン</t>
    </rPh>
    <rPh sb="7" eb="9">
      <t>センリャク</t>
    </rPh>
    <rPh sb="9" eb="11">
      <t>スイシン</t>
    </rPh>
    <rPh sb="11" eb="14">
      <t>ジムキョク</t>
    </rPh>
    <rPh sb="19" eb="21">
      <t>チテキ</t>
    </rPh>
    <rPh sb="21" eb="23">
      <t>ザイサン</t>
    </rPh>
    <rPh sb="23" eb="25">
      <t>センリャク</t>
    </rPh>
    <rPh sb="25" eb="27">
      <t>スイシン</t>
    </rPh>
    <rPh sb="27" eb="30">
      <t>ジムキョク</t>
    </rPh>
    <rPh sb="31" eb="33">
      <t>ウンエイ</t>
    </rPh>
    <phoneticPr fontId="3"/>
  </si>
  <si>
    <t>（項）独立行政法人北方領土問題対策協会運営費（大事項）独立行政法人北方領土問題対策協会運営費交付金に必要な経費</t>
    <rPh sb="1" eb="2">
      <t>コウ</t>
    </rPh>
    <rPh sb="3" eb="5">
      <t>ドクリツ</t>
    </rPh>
    <rPh sb="5" eb="7">
      <t>ギョウセイ</t>
    </rPh>
    <rPh sb="7" eb="9">
      <t>ホウジン</t>
    </rPh>
    <rPh sb="9" eb="11">
      <t>ホッポウ</t>
    </rPh>
    <rPh sb="11" eb="13">
      <t>リョウド</t>
    </rPh>
    <rPh sb="13" eb="15">
      <t>モンダイ</t>
    </rPh>
    <rPh sb="15" eb="17">
      <t>タイサク</t>
    </rPh>
    <rPh sb="17" eb="19">
      <t>キョウカイ</t>
    </rPh>
    <rPh sb="19" eb="22">
      <t>ウンエイヒ</t>
    </rPh>
    <rPh sb="23" eb="24">
      <t>ダイ</t>
    </rPh>
    <rPh sb="24" eb="26">
      <t>ジコウ</t>
    </rPh>
    <rPh sb="27" eb="29">
      <t>ドクリツ</t>
    </rPh>
    <rPh sb="29" eb="31">
      <t>ギョウセイ</t>
    </rPh>
    <rPh sb="31" eb="33">
      <t>ホウジン</t>
    </rPh>
    <rPh sb="33" eb="35">
      <t>ホッポウ</t>
    </rPh>
    <rPh sb="35" eb="37">
      <t>リョウド</t>
    </rPh>
    <rPh sb="37" eb="39">
      <t>モンダイ</t>
    </rPh>
    <rPh sb="39" eb="41">
      <t>タイサク</t>
    </rPh>
    <rPh sb="41" eb="43">
      <t>キョウカイ</t>
    </rPh>
    <rPh sb="43" eb="46">
      <t>ウンエイヒ</t>
    </rPh>
    <rPh sb="46" eb="49">
      <t>コウフキン</t>
    </rPh>
    <rPh sb="50" eb="52">
      <t>ヒツヨウ</t>
    </rPh>
    <rPh sb="53" eb="55">
      <t>ケイヒ</t>
    </rPh>
    <phoneticPr fontId="3"/>
  </si>
  <si>
    <t>宇宙利用拡大の調査研究</t>
    <rPh sb="0" eb="2">
      <t>ウチュウ</t>
    </rPh>
    <rPh sb="2" eb="4">
      <t>リヨウ</t>
    </rPh>
    <rPh sb="4" eb="6">
      <t>カクダイ</t>
    </rPh>
    <rPh sb="7" eb="9">
      <t>チョウサ</t>
    </rPh>
    <rPh sb="9" eb="11">
      <t>ケンキュウ</t>
    </rPh>
    <phoneticPr fontId="2"/>
  </si>
  <si>
    <t>平成２６年度</t>
    <rPh sb="0" eb="2">
      <t>ヘイセイ</t>
    </rPh>
    <rPh sb="4" eb="5">
      <t>ネン</t>
    </rPh>
    <rPh sb="5" eb="6">
      <t>ド</t>
    </rPh>
    <phoneticPr fontId="2"/>
  </si>
  <si>
    <t>-</t>
    <phoneticPr fontId="19"/>
  </si>
  <si>
    <t>宇宙開発戦略推進事務局</t>
    <rPh sb="0" eb="2">
      <t>ウチュウ</t>
    </rPh>
    <rPh sb="2" eb="4">
      <t>カイハツ</t>
    </rPh>
    <rPh sb="4" eb="6">
      <t>センリャク</t>
    </rPh>
    <rPh sb="6" eb="8">
      <t>スイシン</t>
    </rPh>
    <rPh sb="8" eb="11">
      <t>ジムキョク</t>
    </rPh>
    <phoneticPr fontId="2"/>
  </si>
  <si>
    <t>一般会計</t>
    <rPh sb="0" eb="2">
      <t>イッパン</t>
    </rPh>
    <rPh sb="2" eb="4">
      <t>カイケイ</t>
    </rPh>
    <phoneticPr fontId="2"/>
  </si>
  <si>
    <t>（項）宇宙開発戦略推進事務局（大事項）宇宙開発利用政策の企画立案等に必要な経費</t>
    <rPh sb="1" eb="2">
      <t>コウ</t>
    </rPh>
    <rPh sb="3" eb="5">
      <t>ウチュウ</t>
    </rPh>
    <rPh sb="5" eb="7">
      <t>カイハツ</t>
    </rPh>
    <rPh sb="7" eb="9">
      <t>センリャク</t>
    </rPh>
    <rPh sb="9" eb="11">
      <t>スイシン</t>
    </rPh>
    <rPh sb="11" eb="14">
      <t>ジムキョク</t>
    </rPh>
    <rPh sb="15" eb="16">
      <t>ダイ</t>
    </rPh>
    <rPh sb="16" eb="18">
      <t>ジコウ</t>
    </rPh>
    <rPh sb="19" eb="21">
      <t>ウチュウ</t>
    </rPh>
    <rPh sb="21" eb="23">
      <t>カイハツ</t>
    </rPh>
    <rPh sb="23" eb="25">
      <t>リヨウ</t>
    </rPh>
    <rPh sb="25" eb="27">
      <t>セイサク</t>
    </rPh>
    <rPh sb="28" eb="30">
      <t>キカク</t>
    </rPh>
    <rPh sb="30" eb="32">
      <t>リツアン</t>
    </rPh>
    <rPh sb="32" eb="33">
      <t>ナド</t>
    </rPh>
    <rPh sb="34" eb="36">
      <t>ヒツヨウ</t>
    </rPh>
    <rPh sb="37" eb="39">
      <t>ケイヒ</t>
    </rPh>
    <phoneticPr fontId="2"/>
  </si>
  <si>
    <t>-</t>
    <phoneticPr fontId="19"/>
  </si>
  <si>
    <t>平成２４年度</t>
    <rPh sb="0" eb="2">
      <t>ヘイセイ</t>
    </rPh>
    <rPh sb="4" eb="5">
      <t>ネン</t>
    </rPh>
    <rPh sb="5" eb="6">
      <t>ド</t>
    </rPh>
    <phoneticPr fontId="2"/>
  </si>
  <si>
    <t>各国アカデミーとの交流等の国際的な活動</t>
    <phoneticPr fontId="19"/>
  </si>
  <si>
    <t>日本学術会議</t>
    <rPh sb="0" eb="2">
      <t>ニホン</t>
    </rPh>
    <rPh sb="2" eb="4">
      <t>ガクジュツ</t>
    </rPh>
    <rPh sb="4" eb="6">
      <t>カイギ</t>
    </rPh>
    <phoneticPr fontId="2"/>
  </si>
  <si>
    <t>（項）日本学術会議（大事項）科学に関する重要事項の審議等に必要な経費</t>
    <rPh sb="1" eb="2">
      <t>コウ</t>
    </rPh>
    <rPh sb="3" eb="5">
      <t>ニホン</t>
    </rPh>
    <rPh sb="5" eb="7">
      <t>ガクジュツ</t>
    </rPh>
    <rPh sb="7" eb="9">
      <t>カイギ</t>
    </rPh>
    <rPh sb="10" eb="11">
      <t>ダイ</t>
    </rPh>
    <rPh sb="11" eb="13">
      <t>ジコウ</t>
    </rPh>
    <rPh sb="14" eb="16">
      <t>カガク</t>
    </rPh>
    <rPh sb="17" eb="18">
      <t>カン</t>
    </rPh>
    <rPh sb="20" eb="22">
      <t>ジュウヨウ</t>
    </rPh>
    <rPh sb="22" eb="24">
      <t>ジコウ</t>
    </rPh>
    <rPh sb="25" eb="28">
      <t>シンギナド</t>
    </rPh>
    <rPh sb="29" eb="31">
      <t>ヒツヨウ</t>
    </rPh>
    <rPh sb="32" eb="34">
      <t>ケイヒ</t>
    </rPh>
    <phoneticPr fontId="2"/>
  </si>
  <si>
    <t>-</t>
    <phoneticPr fontId="19"/>
  </si>
  <si>
    <t>-</t>
    <phoneticPr fontId="19"/>
  </si>
  <si>
    <t>科学の役割についての普及・啓発</t>
    <phoneticPr fontId="19"/>
  </si>
  <si>
    <t>科学者間ネットワークの構築</t>
    <phoneticPr fontId="19"/>
  </si>
  <si>
    <t>地方創生応援税制（企業版ふるさと納税）普及促進事業</t>
    <rPh sb="0" eb="2">
      <t>チホウ</t>
    </rPh>
    <rPh sb="2" eb="4">
      <t>ソウセイ</t>
    </rPh>
    <rPh sb="4" eb="6">
      <t>オウエン</t>
    </rPh>
    <rPh sb="6" eb="8">
      <t>ゼイセイ</t>
    </rPh>
    <rPh sb="9" eb="11">
      <t>キギョウ</t>
    </rPh>
    <rPh sb="11" eb="12">
      <t>バン</t>
    </rPh>
    <rPh sb="16" eb="18">
      <t>ノウゼイ</t>
    </rPh>
    <rPh sb="19" eb="21">
      <t>フキュウ</t>
    </rPh>
    <rPh sb="21" eb="23">
      <t>ソクシン</t>
    </rPh>
    <rPh sb="23" eb="25">
      <t>ジギョウ</t>
    </rPh>
    <phoneticPr fontId="17"/>
  </si>
  <si>
    <t>（項）沖縄国立大学法人施設整備費（大事項）沖縄国立大学法人施設整備に必要な経費
（大事項）沖縄国立大学法人健康医療拠点施設整備に必要な経費</t>
    <rPh sb="5" eb="7">
      <t>コクリツ</t>
    </rPh>
    <rPh sb="7" eb="9">
      <t>ダイガク</t>
    </rPh>
    <rPh sb="9" eb="11">
      <t>ホウジン</t>
    </rPh>
    <rPh sb="11" eb="13">
      <t>シセツ</t>
    </rPh>
    <rPh sb="13" eb="16">
      <t>セイビヒ</t>
    </rPh>
    <rPh sb="23" eb="25">
      <t>コクリツ</t>
    </rPh>
    <rPh sb="25" eb="27">
      <t>ダイガク</t>
    </rPh>
    <rPh sb="27" eb="29">
      <t>ホウジン</t>
    </rPh>
    <rPh sb="29" eb="31">
      <t>シセツ</t>
    </rPh>
    <rPh sb="31" eb="33">
      <t>セイビ</t>
    </rPh>
    <rPh sb="34" eb="36">
      <t>ヒツヨウ</t>
    </rPh>
    <rPh sb="41" eb="42">
      <t>ダイ</t>
    </rPh>
    <rPh sb="42" eb="44">
      <t>ジコウ</t>
    </rPh>
    <rPh sb="45" eb="47">
      <t>オキナワ</t>
    </rPh>
    <rPh sb="47" eb="49">
      <t>コクリツ</t>
    </rPh>
    <rPh sb="49" eb="51">
      <t>ダイガク</t>
    </rPh>
    <rPh sb="51" eb="53">
      <t>ホウジン</t>
    </rPh>
    <rPh sb="53" eb="55">
      <t>ケンコウ</t>
    </rPh>
    <rPh sb="55" eb="57">
      <t>イリョウ</t>
    </rPh>
    <rPh sb="57" eb="59">
      <t>キョテン</t>
    </rPh>
    <rPh sb="59" eb="61">
      <t>シセツ</t>
    </rPh>
    <rPh sb="61" eb="63">
      <t>セイビ</t>
    </rPh>
    <rPh sb="64" eb="66">
      <t>ヒツヨウ</t>
    </rPh>
    <rPh sb="67" eb="69">
      <t>ケイヒ</t>
    </rPh>
    <phoneticPr fontId="17"/>
  </si>
  <si>
    <t>★翌年度点検</t>
    <rPh sb="1" eb="4">
      <t>ヨクネンド</t>
    </rPh>
    <rPh sb="4" eb="6">
      <t>テンケン</t>
    </rPh>
    <phoneticPr fontId="19"/>
  </si>
  <si>
    <t>平成２８年度対象</t>
    <rPh sb="5" eb="6">
      <t>ド</t>
    </rPh>
    <phoneticPr fontId="19"/>
  </si>
  <si>
    <t>平成２９年度対象</t>
    <rPh sb="5" eb="6">
      <t>ド</t>
    </rPh>
    <phoneticPr fontId="19"/>
  </si>
  <si>
    <t>（項）地方創生推進事務局
（大事項）地方創生の推進に係る計画認定等に必要な経費</t>
    <phoneticPr fontId="11"/>
  </si>
  <si>
    <t>国家公務員の再就職支援経費</t>
    <rPh sb="0" eb="2">
      <t>コッカ</t>
    </rPh>
    <rPh sb="2" eb="5">
      <t>コウムイン</t>
    </rPh>
    <rPh sb="6" eb="9">
      <t>サイシュウショク</t>
    </rPh>
    <rPh sb="9" eb="11">
      <t>シエン</t>
    </rPh>
    <rPh sb="11" eb="13">
      <t>ケイヒ</t>
    </rPh>
    <phoneticPr fontId="3"/>
  </si>
  <si>
    <t>令和６年度</t>
    <rPh sb="0" eb="2">
      <t>レイワ</t>
    </rPh>
    <rPh sb="3" eb="5">
      <t>ネンド</t>
    </rPh>
    <phoneticPr fontId="4"/>
  </si>
  <si>
    <t>令和２年度</t>
    <rPh sb="0" eb="2">
      <t>レイワ</t>
    </rPh>
    <rPh sb="3" eb="5">
      <t>ネンド</t>
    </rPh>
    <phoneticPr fontId="19"/>
  </si>
  <si>
    <t>令和元年度</t>
    <rPh sb="0" eb="2">
      <t>レイワ</t>
    </rPh>
    <rPh sb="2" eb="3">
      <t>ガン</t>
    </rPh>
    <rPh sb="3" eb="5">
      <t>ネンド</t>
    </rPh>
    <phoneticPr fontId="19"/>
  </si>
  <si>
    <t>令和元年度</t>
    <rPh sb="0" eb="2">
      <t>レイワ</t>
    </rPh>
    <rPh sb="2" eb="4">
      <t>ガンネン</t>
    </rPh>
    <rPh sb="3" eb="5">
      <t>ネンド</t>
    </rPh>
    <phoneticPr fontId="17"/>
  </si>
  <si>
    <t>令和４年度</t>
    <rPh sb="0" eb="2">
      <t>レイワ</t>
    </rPh>
    <phoneticPr fontId="19"/>
  </si>
  <si>
    <t>令和３年度</t>
    <rPh sb="0" eb="2">
      <t>レイワ</t>
    </rPh>
    <rPh sb="4" eb="5">
      <t>ド</t>
    </rPh>
    <phoneticPr fontId="19"/>
  </si>
  <si>
    <t>令和３年度</t>
    <rPh sb="0" eb="2">
      <t>レイワ</t>
    </rPh>
    <rPh sb="3" eb="4">
      <t>ネン</t>
    </rPh>
    <rPh sb="4" eb="5">
      <t>ド</t>
    </rPh>
    <phoneticPr fontId="13"/>
  </si>
  <si>
    <t>令和４年度</t>
    <rPh sb="0" eb="2">
      <t>レイワ</t>
    </rPh>
    <rPh sb="3" eb="5">
      <t>ネンド</t>
    </rPh>
    <phoneticPr fontId="19"/>
  </si>
  <si>
    <t>令和６年度</t>
    <rPh sb="0" eb="2">
      <t>レイワ</t>
    </rPh>
    <rPh sb="3" eb="5">
      <t>ネンド</t>
    </rPh>
    <phoneticPr fontId="19"/>
  </si>
  <si>
    <t>令和１４年度</t>
    <rPh sb="0" eb="2">
      <t>レイワ</t>
    </rPh>
    <rPh sb="4" eb="5">
      <t>ネン</t>
    </rPh>
    <rPh sb="5" eb="6">
      <t>ド</t>
    </rPh>
    <phoneticPr fontId="2"/>
  </si>
  <si>
    <t>令和８年度</t>
    <rPh sb="0" eb="2">
      <t>レイワ</t>
    </rPh>
    <rPh sb="3" eb="5">
      <t>ネンド</t>
    </rPh>
    <phoneticPr fontId="19"/>
  </si>
  <si>
    <t>令和２年度</t>
    <rPh sb="0" eb="2">
      <t>レイワ</t>
    </rPh>
    <phoneticPr fontId="19"/>
  </si>
  <si>
    <t>令和元年度</t>
    <rPh sb="0" eb="2">
      <t>レイワ</t>
    </rPh>
    <rPh sb="2" eb="3">
      <t>ガン</t>
    </rPh>
    <rPh sb="3" eb="5">
      <t>ネンド</t>
    </rPh>
    <phoneticPr fontId="17"/>
  </si>
  <si>
    <t>沖縄の人材育成推進に必要な経費</t>
    <phoneticPr fontId="19"/>
  </si>
  <si>
    <t>女性の参画の拡大に向けた取組に必要な経費</t>
    <phoneticPr fontId="19"/>
  </si>
  <si>
    <t>令和２年度行政事業レビュー事業単位整理表兼点検結果の令和３年度予算概算要求への反映状況調表</t>
    <rPh sb="0" eb="2">
      <t>レイワ</t>
    </rPh>
    <rPh sb="3" eb="4">
      <t>ネン</t>
    </rPh>
    <rPh sb="4" eb="5">
      <t>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19"/>
  </si>
  <si>
    <t>令和元年度
補正後予算額</t>
    <rPh sb="0" eb="2">
      <t>レイワ</t>
    </rPh>
    <rPh sb="2" eb="3">
      <t>ガン</t>
    </rPh>
    <rPh sb="3" eb="5">
      <t>ネンド</t>
    </rPh>
    <rPh sb="6" eb="8">
      <t>ホセイ</t>
    </rPh>
    <rPh sb="8" eb="9">
      <t>ゴ</t>
    </rPh>
    <rPh sb="9" eb="12">
      <t>ヨサンガク</t>
    </rPh>
    <phoneticPr fontId="19"/>
  </si>
  <si>
    <t>令和元年度</t>
    <rPh sb="0" eb="2">
      <t>レイワ</t>
    </rPh>
    <rPh sb="2" eb="4">
      <t>ガンネン</t>
    </rPh>
    <rPh sb="3" eb="5">
      <t>ネンド</t>
    </rPh>
    <phoneticPr fontId="19"/>
  </si>
  <si>
    <t>令和３年度</t>
    <rPh sb="0" eb="2">
      <t>レイワ</t>
    </rPh>
    <rPh sb="3" eb="5">
      <t>ネンド</t>
    </rPh>
    <phoneticPr fontId="19"/>
  </si>
  <si>
    <t>項・事項</t>
    <phoneticPr fontId="19"/>
  </si>
  <si>
    <t>令和元年度レビューシート番号</t>
    <rPh sb="0" eb="2">
      <t>レイワ</t>
    </rPh>
    <rPh sb="2" eb="4">
      <t>ガンネン</t>
    </rPh>
    <rPh sb="3" eb="5">
      <t>ネンド</t>
    </rPh>
    <rPh sb="12" eb="14">
      <t>バンゴウ</t>
    </rPh>
    <phoneticPr fontId="19"/>
  </si>
  <si>
    <t>反映内容</t>
    <phoneticPr fontId="19"/>
  </si>
  <si>
    <t>Ａ</t>
    <phoneticPr fontId="19"/>
  </si>
  <si>
    <t>Ｂ</t>
    <phoneticPr fontId="19"/>
  </si>
  <si>
    <t>Ｂ－Ａ＝Ｃ</t>
    <phoneticPr fontId="19"/>
  </si>
  <si>
    <t>　　　　「廃止」：令和２年度の点検の結果、事業を廃止し令和３年度予算概算要求において予算要求を行わないもの（前年度終了事業等は含まない。）</t>
    <rPh sb="9" eb="11">
      <t>レイワ</t>
    </rPh>
    <rPh sb="12" eb="14">
      <t>ネンド</t>
    </rPh>
    <rPh sb="13" eb="14">
      <t>ド</t>
    </rPh>
    <rPh sb="27" eb="29">
      <t>レイワ</t>
    </rPh>
    <phoneticPr fontId="19"/>
  </si>
  <si>
    <t>　　　　「縮減」：令和２年度の点検の結果、見直しが行われ令和３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19"/>
  </si>
  <si>
    <t>　　　　「執行等改善」：令和２年度の点検の結果、令和３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19"/>
  </si>
  <si>
    <t>　　　　「年度内に改善を検討」：令和２年度の点検の結果、令和３年度予算概算要求の金額に反映は行わないものの、令和２年度末までに執行等の改善を検討しているもの（概算要求時点で「改善事項を実施済み」又は「具体的な改善事項を意思決定済み」となるものは含まない。）</t>
    <rPh sb="16" eb="18">
      <t>レイワ</t>
    </rPh>
    <rPh sb="28" eb="30">
      <t>レイワ</t>
    </rPh>
    <rPh sb="31" eb="32">
      <t>ネン</t>
    </rPh>
    <rPh sb="54" eb="56">
      <t>レイワ</t>
    </rPh>
    <phoneticPr fontId="19"/>
  </si>
  <si>
    <t>　　　　「予定通り終了」：前年度終了事業等であって、予定通り事業を終了し令和３年度予算概算要求において予算要求しないもの。</t>
    <rPh sb="36" eb="38">
      <t>レイワ</t>
    </rPh>
    <phoneticPr fontId="19"/>
  </si>
  <si>
    <t>　　　　「現状通り」：令和元年度の点検の結果、令和３年度予算概算要求の金額に反映すべき点及び執行等で改善すべき点がないもの（廃止、縮減、執行等改善、年度内に改善を検討及び予定通り終了以外のもの）</t>
    <rPh sb="11" eb="13">
      <t>レイワ</t>
    </rPh>
    <rPh sb="13" eb="14">
      <t>ガン</t>
    </rPh>
    <rPh sb="23" eb="25">
      <t>レイワ</t>
    </rPh>
    <rPh sb="74" eb="77">
      <t>ネンドナイ</t>
    </rPh>
    <phoneticPr fontId="19"/>
  </si>
  <si>
    <t>注５．「外部有識者点検対象」欄については、令和元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８年度、平成２９年度、平成３０年度又は令和元年度の行政事業レビューの取組において外部有識者の点検を受けたものは、それぞれ「平成２８年度対象」、「平成２９年度対象」、「平成３０年度対象」、「令和元年度対象」と記載する。なお、令和２年度に外部有識者の点検を受ける事業について、平成２８年度、平成２９年度、平成３０年度又は令和元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3" eb="24">
      <t>ガン</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ヘイセイ</t>
    </rPh>
    <rPh sb="164" eb="165">
      <t>マタ</t>
    </rPh>
    <rPh sb="166" eb="168">
      <t>レイワ</t>
    </rPh>
    <rPh sb="168" eb="169">
      <t>ガン</t>
    </rPh>
    <rPh sb="208" eb="210">
      <t>ヘイセイ</t>
    </rPh>
    <rPh sb="214" eb="216">
      <t>タイショウ</t>
    </rPh>
    <rPh sb="219" eb="221">
      <t>ヘイセイ</t>
    </rPh>
    <rPh sb="225" eb="227">
      <t>タイショウ</t>
    </rPh>
    <rPh sb="230" eb="232">
      <t>ヘイセイ</t>
    </rPh>
    <rPh sb="236" eb="238">
      <t>タイショウ</t>
    </rPh>
    <rPh sb="241" eb="243">
      <t>レイワ</t>
    </rPh>
    <rPh sb="243" eb="244">
      <t>ガン</t>
    </rPh>
    <rPh sb="246" eb="248">
      <t>タイショウ</t>
    </rPh>
    <rPh sb="250" eb="252">
      <t>キサイ</t>
    </rPh>
    <rPh sb="264" eb="266">
      <t>ガイブ</t>
    </rPh>
    <rPh sb="266" eb="269">
      <t>ユウシキシャ</t>
    </rPh>
    <rPh sb="270" eb="272">
      <t>テンケン</t>
    </rPh>
    <rPh sb="273" eb="274">
      <t>ウ</t>
    </rPh>
    <rPh sb="276" eb="278">
      <t>ジギョウ</t>
    </rPh>
    <rPh sb="283" eb="285">
      <t>ヘイセイ</t>
    </rPh>
    <rPh sb="290" eb="292">
      <t>ヘイセイ</t>
    </rPh>
    <rPh sb="297" eb="299">
      <t>ヘイセイ</t>
    </rPh>
    <rPh sb="303" eb="304">
      <t>マタ</t>
    </rPh>
    <rPh sb="305" eb="307">
      <t>レイワ</t>
    </rPh>
    <rPh sb="307" eb="308">
      <t>ガン</t>
    </rPh>
    <rPh sb="312" eb="314">
      <t>テンケン</t>
    </rPh>
    <rPh sb="315" eb="316">
      <t>ウ</t>
    </rPh>
    <rPh sb="320" eb="322">
      <t>バアイ</t>
    </rPh>
    <rPh sb="364" eb="366">
      <t>ケイゾク</t>
    </rPh>
    <rPh sb="367" eb="369">
      <t>ゼヒ</t>
    </rPh>
    <rPh sb="382" eb="384">
      <t>キサイ</t>
    </rPh>
    <phoneticPr fontId="19"/>
  </si>
  <si>
    <t>　　　　「その他」：上記の基準には該当しないが、行政事業レビュー推進チームが選定したもの。</t>
    <phoneticPr fontId="19"/>
  </si>
  <si>
    <t>令和元年度</t>
    <rPh sb="0" eb="2">
      <t>レイワ</t>
    </rPh>
    <rPh sb="2" eb="4">
      <t>ガンネン</t>
    </rPh>
    <rPh sb="4" eb="5">
      <t>ド</t>
    </rPh>
    <phoneticPr fontId="19"/>
  </si>
  <si>
    <t>新31</t>
  </si>
  <si>
    <t>令和元年度対象</t>
  </si>
  <si>
    <t>前回点検から５年</t>
  </si>
  <si>
    <t>（未実施）</t>
  </si>
  <si>
    <t>令和元年度</t>
    <rPh sb="0" eb="2">
      <t>レイワ</t>
    </rPh>
    <rPh sb="2" eb="3">
      <t>ゲン</t>
    </rPh>
    <phoneticPr fontId="19"/>
  </si>
  <si>
    <t>（項）科学技術・イノベーション政策費（大事項）研究開発の推進に必要な経費</t>
    <rPh sb="3" eb="5">
      <t>カガク</t>
    </rPh>
    <rPh sb="5" eb="7">
      <t>ギジュツ</t>
    </rPh>
    <rPh sb="15" eb="17">
      <t>セイサク</t>
    </rPh>
    <rPh sb="17" eb="18">
      <t>ヒ</t>
    </rPh>
    <rPh sb="19" eb="20">
      <t>ダイ</t>
    </rPh>
    <rPh sb="20" eb="22">
      <t>ジコウ</t>
    </rPh>
    <rPh sb="23" eb="25">
      <t>ケンキュウ</t>
    </rPh>
    <rPh sb="25" eb="27">
      <t>カイハツ</t>
    </rPh>
    <rPh sb="28" eb="30">
      <t>スイシン</t>
    </rPh>
    <phoneticPr fontId="17"/>
  </si>
  <si>
    <t>令和元年度</t>
  </si>
  <si>
    <t>令和元年度</t>
    <phoneticPr fontId="19"/>
  </si>
  <si>
    <t>令和３年度</t>
  </si>
  <si>
    <t>目標最終年度</t>
  </si>
  <si>
    <t>－</t>
    <phoneticPr fontId="19"/>
  </si>
  <si>
    <t>令和３年度</t>
    <rPh sb="0" eb="2">
      <t>レイワ</t>
    </rPh>
    <rPh sb="3" eb="5">
      <t>ネンド</t>
    </rPh>
    <phoneticPr fontId="19"/>
  </si>
  <si>
    <t>令和２年度</t>
    <rPh sb="0" eb="2">
      <t>レイワ</t>
    </rPh>
    <rPh sb="3" eb="5">
      <t>ネンド</t>
    </rPh>
    <phoneticPr fontId="19"/>
  </si>
  <si>
    <t>大学支援フォーラムPEAKS</t>
    <phoneticPr fontId="19"/>
  </si>
  <si>
    <t>府省共通研究開発管理システム（e-Rad）の機能強化</t>
    <phoneticPr fontId="19"/>
  </si>
  <si>
    <t>令和元年度</t>
    <rPh sb="0" eb="2">
      <t>レイワ</t>
    </rPh>
    <rPh sb="2" eb="4">
      <t>ガンネン</t>
    </rPh>
    <rPh sb="4" eb="5">
      <t>ド</t>
    </rPh>
    <phoneticPr fontId="19"/>
  </si>
  <si>
    <t>新32</t>
  </si>
  <si>
    <t>-</t>
    <phoneticPr fontId="19"/>
  </si>
  <si>
    <t>南海トラフの巨大地震及び首都直下地震に関する応急対策活動の具体計画策定等検討経費（民間船舶を活用した医療機能の実証訓練経費）</t>
    <phoneticPr fontId="19"/>
  </si>
  <si>
    <t>子供・若者育成支援推進経費</t>
    <rPh sb="1" eb="2">
      <t>トモ</t>
    </rPh>
    <phoneticPr fontId="18"/>
  </si>
  <si>
    <t>雇用対策の総合的推進に必要な経費</t>
    <phoneticPr fontId="19"/>
  </si>
  <si>
    <t>途上国等における STI for SDGs の推進</t>
    <phoneticPr fontId="19"/>
  </si>
  <si>
    <t>健康・医療分野におけるムーンショット型研究開発等事業</t>
    <phoneticPr fontId="19"/>
  </si>
  <si>
    <t>令和２６年度</t>
    <rPh sb="0" eb="2">
      <t>レイワ</t>
    </rPh>
    <phoneticPr fontId="19"/>
  </si>
  <si>
    <t>国土強靱化の計画そのものが「政策」としてみると出来が良く、分かりやすかったため、このレビューシートも理解しやすいものになっているのは評価できる。活動実績、実績値も丁寧に記入されており、分かりやすい。外部有識者点検対象理由に「前回点検から５年」とあるが、前回の点検と照らし合わせ、今後の展望も考えてみたらどうか。もちろん、コロナ禍の経験もふまえて。</t>
    <phoneticPr fontId="19"/>
  </si>
  <si>
    <t>周知・広報活動,とくに①メディアを活用した広報、②事業者向け、一般向け広報資料の作成・配付、③障害者、外国人向け広報資料の作成・配付、④コールセンターの運営などの広報が、コロナ禍の下でどうなったのか、再調査して欲しい。</t>
    <phoneticPr fontId="19"/>
  </si>
  <si>
    <t>総合防災訓練大綱に基づき政府が行なったフォローアップにおいて明らかとなった課題の解決を図る、そのために図上訓練をする、契約その他の事務は間違いなく進めた、ここまでは理解できる。そこで何か課題や問題があったかどうか、この点の「気づき」はないのか。</t>
    <phoneticPr fontId="19"/>
  </si>
  <si>
    <t>①予算の執行率が相変わらず低い。②成果のとらえ方が「2012年末時点（17.8兆円）より約16.5兆円増加」「英語版ホームページアクセス数」であるが、引き続きこの事業を続けるのであれば、そろそろ政策評価の対象として取り上げ、予算を使ってこの事業の本格的評価に挑戦してみてはいかがか。</t>
    <phoneticPr fontId="19"/>
  </si>
  <si>
    <t>道州制の議論はいまはかなり下火。平成１８年度から実施され、予算も小さく、その執行率も伸びないのであれば、「反省」をここで一度してみてはいかがか。</t>
    <phoneticPr fontId="19"/>
  </si>
  <si>
    <t>終了予定</t>
  </si>
  <si>
    <t>　本年度に事業完了予定のため、事業の適切な進捗管理、予算の効果的かつ効率的な予算執行に努めること。
　事業終了後、早急に実効性の高いフォローアップに努め、事業の有効性・成果について適切かつ明確になるよう検証し、今後の同種事業実施につなげること。</t>
    <phoneticPr fontId="19"/>
  </si>
  <si>
    <t>現状通り</t>
  </si>
  <si>
    <t>点検対象外</t>
    <rPh sb="0" eb="2">
      <t>テンケン</t>
    </rPh>
    <rPh sb="2" eb="5">
      <t>タイショウガイ</t>
    </rPh>
    <phoneticPr fontId="19"/>
  </si>
  <si>
    <t>引き続き、適切な経費の執行に努めることとし、必要な支援を実施すること。</t>
    <phoneticPr fontId="19"/>
  </si>
  <si>
    <t>当業務を通じて得られた知見を基に、AMEDが適切に民間企業等に支出・回収するよう事業管理に努め、効果的･効率的な予算要求及び予算執行を行うこと。</t>
    <phoneticPr fontId="19"/>
  </si>
  <si>
    <t>事業の有効性・効率性・成果について適切かつ的確に検証し、予算の効率的執行に努め、執行実績を適切に概算要求へ反映させるべき。</t>
    <phoneticPr fontId="19"/>
  </si>
  <si>
    <t>点検対象外</t>
    <rPh sb="0" eb="2">
      <t>テンケン</t>
    </rPh>
    <rPh sb="2" eb="4">
      <t>タイショウ</t>
    </rPh>
    <rPh sb="4" eb="5">
      <t>ガイ</t>
    </rPh>
    <phoneticPr fontId="19"/>
  </si>
  <si>
    <t>令和元年度秋のレビューの議論を踏まえた、交付金事業の効果測定や検証、適切な交付金活用のためのフォローアップを行い、引き続き予算の効率的執行に努め、執行実績を概算要求へ適切に反映させるべき。</t>
    <phoneticPr fontId="19"/>
  </si>
  <si>
    <t>引き続き交付金事業の効果測定や検証を行い、適切な交付金活用のためのフォローアップに努めるべき。
また、予算の効率的執行に努め、執行率が低率であることに留意しながら、執行実績を概算要求へ適切に反映させるべき。</t>
    <phoneticPr fontId="19"/>
  </si>
  <si>
    <t>事業の有効性・効率性・成果について適切かつ的確に検証するとともに、事業の進捗状況の把握に努め、予算の効率的執行及び概算要求への適切な反映に努めるべき。</t>
    <phoneticPr fontId="19"/>
  </si>
  <si>
    <t>昨年の公開プロセスでの議論、外部有識者の所見を踏まえた対応策をしっかりと実践するなど、予算の効率的執行及び概算要求への適切な反映に努めるべき。</t>
    <phoneticPr fontId="19"/>
  </si>
  <si>
    <t>引き続き交付金対象事業の効果測定や検証を行い、適切かつ効果的な交付金活用のためのフォローアップに努め、執行実績を適切に概算要求へ反映させること。</t>
    <phoneticPr fontId="19"/>
  </si>
  <si>
    <t>事業の有効性・効率性・成果について適切かつ的確に検証するとともに、予算の効率的執行に努めるべき。</t>
    <phoneticPr fontId="19"/>
  </si>
  <si>
    <t>事業実施省庁との権限を明確化した上で、実施省庁と連携して、事業の有効性・効果について適切に検証すること。また、事業の進捗状況を的確に把握し、執行実績を適切に概算要求へ反映させること。</t>
    <phoneticPr fontId="19"/>
  </si>
  <si>
    <t>内閣府における本件事業実施の必要性を合理的かつ的確に認識した上で、事業実施省庁と連携し、事業の有効性・効果について適切に検証すること。また、事業の進捗状況を的確に把握し、執行実績を適切に概算要求へ反映させること。</t>
    <phoneticPr fontId="19"/>
  </si>
  <si>
    <t>優先度の高い事業・計画に対して十分な支援ができるよう、引き続き必要な改善策を検討し、対策を講じられたい。</t>
    <phoneticPr fontId="19"/>
  </si>
  <si>
    <t>事業の有効性・効果について適切に検証するとともに、予算の効率的執行に努め、執行実績を適切に概算要求へ反映させるべき。</t>
    <phoneticPr fontId="19"/>
  </si>
  <si>
    <t>昨年に引き続き、多角的な観点から検証するなど、より一層事業の有効性・効率性・成果について適切かつ的確に検証するべき。</t>
    <phoneticPr fontId="19"/>
  </si>
  <si>
    <t>事業の有効性・効果について適切に検証するとともに、予算の効率的執行に努め、巨額の国費を投入する事業であることからも、国費投入額に見合った研究の成果等が具体化できるよう引き続き検証するべき。</t>
    <phoneticPr fontId="19"/>
  </si>
  <si>
    <t>事業の有効性・効果について適切に検証するとともに、予算の効率的執行に努め、執行実績を適切に概算要求に反映させること。</t>
    <phoneticPr fontId="19"/>
  </si>
  <si>
    <t>産業遺産情報センターは世界遺産や産業遺産に関する科学的・技術的知見に基づいた、情報提供や人材育成のための総合的な拠点であると位置づけられており、国費を投入し運営等を行っていることからも、アウトカム及びアウトプットについてその効果を測定できる中長期的な目標を設定するよう検討すべき。
また、一者応札の現状について、引き続き参入可能な事業者の事前調査及び参入要件の緩和を検討するなど、一者応札の是正に努めること。</t>
    <phoneticPr fontId="19"/>
  </si>
  <si>
    <t>地方創生に向けたＳＤＧｓ推進事業</t>
    <rPh sb="0" eb="2">
      <t>チホウ</t>
    </rPh>
    <rPh sb="2" eb="4">
      <t>ソウセイ</t>
    </rPh>
    <rPh sb="5" eb="6">
      <t>ム</t>
    </rPh>
    <rPh sb="12" eb="14">
      <t>スイシン</t>
    </rPh>
    <rPh sb="14" eb="16">
      <t>ジギョウ</t>
    </rPh>
    <phoneticPr fontId="17"/>
  </si>
  <si>
    <t>地方と東京圏の大学生・高校生対流促進事業</t>
    <rPh sb="11" eb="14">
      <t>コウコウセイ</t>
    </rPh>
    <phoneticPr fontId="20"/>
  </si>
  <si>
    <t>施策名：３ 重要施策に関する広報（政策２－施策①）</t>
    <rPh sb="0" eb="2">
      <t>シサク</t>
    </rPh>
    <rPh sb="2" eb="3">
      <t>メイ</t>
    </rPh>
    <rPh sb="6" eb="8">
      <t>ジュウヨウ</t>
    </rPh>
    <rPh sb="8" eb="10">
      <t>シサク</t>
    </rPh>
    <rPh sb="11" eb="12">
      <t>カン</t>
    </rPh>
    <rPh sb="14" eb="16">
      <t>コウホウ</t>
    </rPh>
    <rPh sb="17" eb="19">
      <t>セイサク</t>
    </rPh>
    <rPh sb="21" eb="23">
      <t>シサク</t>
    </rPh>
    <phoneticPr fontId="17"/>
  </si>
  <si>
    <t>施策名：４ 国際広報の強化（政策２－施策②）</t>
    <rPh sb="0" eb="2">
      <t>シサク</t>
    </rPh>
    <rPh sb="2" eb="3">
      <t>メイ</t>
    </rPh>
    <rPh sb="6" eb="8">
      <t>コクサイ</t>
    </rPh>
    <rPh sb="8" eb="10">
      <t>コウホウ</t>
    </rPh>
    <rPh sb="11" eb="13">
      <t>キョウカ</t>
    </rPh>
    <rPh sb="14" eb="16">
      <t>セイサク</t>
    </rPh>
    <rPh sb="18" eb="20">
      <t>シサク</t>
    </rPh>
    <phoneticPr fontId="17"/>
  </si>
  <si>
    <t>施策名：５ 世論の調査（政策２－施策③）</t>
    <rPh sb="0" eb="2">
      <t>シサク</t>
    </rPh>
    <rPh sb="2" eb="3">
      <t>メイ</t>
    </rPh>
    <rPh sb="6" eb="8">
      <t>ヨロン</t>
    </rPh>
    <rPh sb="9" eb="11">
      <t>チョウサ</t>
    </rPh>
    <rPh sb="12" eb="14">
      <t>セイサク</t>
    </rPh>
    <rPh sb="16" eb="18">
      <t>シサク</t>
    </rPh>
    <phoneticPr fontId="17"/>
  </si>
  <si>
    <t>施策名：７ 政府調達に係る苦情処理（政策４－施策①）</t>
    <rPh sb="0" eb="2">
      <t>シサク</t>
    </rPh>
    <rPh sb="2" eb="3">
      <t>メイ</t>
    </rPh>
    <rPh sb="6" eb="8">
      <t>セイフ</t>
    </rPh>
    <rPh sb="8" eb="10">
      <t>チョウタツ</t>
    </rPh>
    <rPh sb="11" eb="12">
      <t>カカ</t>
    </rPh>
    <rPh sb="13" eb="15">
      <t>クジョウ</t>
    </rPh>
    <rPh sb="15" eb="17">
      <t>ショリ</t>
    </rPh>
    <rPh sb="18" eb="20">
      <t>セイサク</t>
    </rPh>
    <rPh sb="22" eb="24">
      <t>シサク</t>
    </rPh>
    <phoneticPr fontId="17"/>
  </si>
  <si>
    <t>施策名：６ アイヌ政策の推進（政策３－施策①）</t>
    <rPh sb="0" eb="2">
      <t>シサク</t>
    </rPh>
    <rPh sb="2" eb="3">
      <t>メイ</t>
    </rPh>
    <rPh sb="9" eb="11">
      <t>セイサク</t>
    </rPh>
    <rPh sb="12" eb="14">
      <t>スイシン</t>
    </rPh>
    <rPh sb="15" eb="17">
      <t>セイサク</t>
    </rPh>
    <rPh sb="19" eb="21">
      <t>シサク</t>
    </rPh>
    <phoneticPr fontId="17"/>
  </si>
  <si>
    <t>施策名：８ 対日直接投資の推進（政策４－施策②）</t>
    <rPh sb="0" eb="2">
      <t>シサク</t>
    </rPh>
    <rPh sb="2" eb="3">
      <t>メイ</t>
    </rPh>
    <rPh sb="6" eb="8">
      <t>タイニチ</t>
    </rPh>
    <rPh sb="8" eb="10">
      <t>チョクセツ</t>
    </rPh>
    <rPh sb="10" eb="12">
      <t>トウシ</t>
    </rPh>
    <rPh sb="13" eb="15">
      <t>スイシン</t>
    </rPh>
    <rPh sb="16" eb="18">
      <t>セイサク</t>
    </rPh>
    <rPh sb="20" eb="22">
      <t>シサク</t>
    </rPh>
    <phoneticPr fontId="17"/>
  </si>
  <si>
    <t>施策名：９ 道州制特区の推進（政策３－施策③）</t>
    <rPh sb="0" eb="2">
      <t>シサク</t>
    </rPh>
    <rPh sb="2" eb="3">
      <t>メイ</t>
    </rPh>
    <rPh sb="6" eb="9">
      <t>ドウシュウセイ</t>
    </rPh>
    <rPh sb="9" eb="11">
      <t>トック</t>
    </rPh>
    <rPh sb="12" eb="14">
      <t>スイシン</t>
    </rPh>
    <rPh sb="15" eb="17">
      <t>セイサク</t>
    </rPh>
    <rPh sb="19" eb="21">
      <t>シサク</t>
    </rPh>
    <phoneticPr fontId="17"/>
  </si>
  <si>
    <t>施策名：１１ 民間資金等活用事業の推進（PFI基本方針含む）（政策４－施策⑤）</t>
    <rPh sb="0" eb="2">
      <t>シサク</t>
    </rPh>
    <rPh sb="2" eb="3">
      <t>メイ</t>
    </rPh>
    <rPh sb="7" eb="9">
      <t>ミンカン</t>
    </rPh>
    <rPh sb="9" eb="11">
      <t>シキン</t>
    </rPh>
    <rPh sb="11" eb="12">
      <t>トウ</t>
    </rPh>
    <rPh sb="12" eb="14">
      <t>カツヨウ</t>
    </rPh>
    <rPh sb="14" eb="16">
      <t>ジギョウ</t>
    </rPh>
    <rPh sb="17" eb="19">
      <t>スイシン</t>
    </rPh>
    <rPh sb="23" eb="25">
      <t>キホン</t>
    </rPh>
    <rPh sb="25" eb="27">
      <t>ホウシン</t>
    </rPh>
    <rPh sb="27" eb="28">
      <t>フク</t>
    </rPh>
    <rPh sb="31" eb="33">
      <t>セイサク</t>
    </rPh>
    <rPh sb="35" eb="37">
      <t>シサク</t>
    </rPh>
    <phoneticPr fontId="17"/>
  </si>
  <si>
    <t>施策名：１２ 市民活動の促進（政策４－施策⑥）</t>
    <rPh sb="0" eb="2">
      <t>シサク</t>
    </rPh>
    <rPh sb="2" eb="3">
      <t>メイ</t>
    </rPh>
    <rPh sb="7" eb="9">
      <t>シミン</t>
    </rPh>
    <rPh sb="9" eb="11">
      <t>カツドウ</t>
    </rPh>
    <rPh sb="12" eb="14">
      <t>ソクシン</t>
    </rPh>
    <rPh sb="15" eb="17">
      <t>セイサク</t>
    </rPh>
    <rPh sb="19" eb="21">
      <t>シサク</t>
    </rPh>
    <phoneticPr fontId="17"/>
  </si>
  <si>
    <t>施策名：１４ 民間公益活動を促進するための休眠預金等に係る資金の活用に関する制度の運用（政策４－施策⑧）</t>
    <rPh sb="0" eb="2">
      <t>シサク</t>
    </rPh>
    <rPh sb="2" eb="3">
      <t>メイ</t>
    </rPh>
    <phoneticPr fontId="17"/>
  </si>
  <si>
    <t>施策名：１５ 内外の経済動向の分析（政策４－施策⑨）</t>
    <rPh sb="0" eb="2">
      <t>シサク</t>
    </rPh>
    <rPh sb="2" eb="3">
      <t>メイ</t>
    </rPh>
    <rPh sb="7" eb="9">
      <t>ナイガイ</t>
    </rPh>
    <rPh sb="10" eb="12">
      <t>ケイザイ</t>
    </rPh>
    <rPh sb="12" eb="14">
      <t>ドウコウ</t>
    </rPh>
    <rPh sb="15" eb="17">
      <t>ブンセキ</t>
    </rPh>
    <rPh sb="18" eb="20">
      <t>セイサク</t>
    </rPh>
    <rPh sb="22" eb="24">
      <t>シサク</t>
    </rPh>
    <phoneticPr fontId="17"/>
  </si>
  <si>
    <t>施策名：１６ 「環境未来都市」構想・自治体ＳＤＧｓの推進（政策５－施策①）</t>
    <rPh sb="0" eb="2">
      <t>シサク</t>
    </rPh>
    <rPh sb="2" eb="3">
      <t>メイ</t>
    </rPh>
    <rPh sb="8" eb="10">
      <t>カンキョウ</t>
    </rPh>
    <rPh sb="10" eb="12">
      <t>ミライ</t>
    </rPh>
    <rPh sb="12" eb="14">
      <t>トシ</t>
    </rPh>
    <rPh sb="15" eb="17">
      <t>コウソウ</t>
    </rPh>
    <rPh sb="18" eb="21">
      <t>ジチタイ</t>
    </rPh>
    <rPh sb="26" eb="28">
      <t>スイシン</t>
    </rPh>
    <rPh sb="29" eb="31">
      <t>セイサク</t>
    </rPh>
    <rPh sb="33" eb="35">
      <t>シサク</t>
    </rPh>
    <phoneticPr fontId="17"/>
  </si>
  <si>
    <t>施策名：１８ 地方創生リーダーの人材育成・普及の推進（政策５－施策③）</t>
    <rPh sb="0" eb="2">
      <t>シサク</t>
    </rPh>
    <rPh sb="2" eb="3">
      <t>メイ</t>
    </rPh>
    <rPh sb="7" eb="9">
      <t>チホウ</t>
    </rPh>
    <rPh sb="9" eb="11">
      <t>ソウセイ</t>
    </rPh>
    <rPh sb="16" eb="18">
      <t>ジンザイ</t>
    </rPh>
    <rPh sb="18" eb="20">
      <t>イクセイ</t>
    </rPh>
    <rPh sb="21" eb="23">
      <t>フキュウ</t>
    </rPh>
    <rPh sb="24" eb="26">
      <t>スイシン</t>
    </rPh>
    <rPh sb="27" eb="29">
      <t>セイサク</t>
    </rPh>
    <rPh sb="31" eb="33">
      <t>シサク</t>
    </rPh>
    <phoneticPr fontId="17"/>
  </si>
  <si>
    <t>施策名：１９ 地方創生推進に関する知的基盤の普及・促進（政策５－施策④）</t>
    <rPh sb="0" eb="2">
      <t>シサク</t>
    </rPh>
    <rPh sb="2" eb="3">
      <t>メイ</t>
    </rPh>
    <rPh sb="7" eb="9">
      <t>チホウ</t>
    </rPh>
    <rPh sb="9" eb="11">
      <t>ソウセイ</t>
    </rPh>
    <rPh sb="11" eb="13">
      <t>スイシン</t>
    </rPh>
    <rPh sb="14" eb="15">
      <t>カン</t>
    </rPh>
    <rPh sb="17" eb="19">
      <t>チテキ</t>
    </rPh>
    <rPh sb="19" eb="21">
      <t>キバン</t>
    </rPh>
    <rPh sb="22" eb="24">
      <t>フキュウ</t>
    </rPh>
    <rPh sb="25" eb="27">
      <t>ソクシン</t>
    </rPh>
    <rPh sb="28" eb="30">
      <t>セイサク</t>
    </rPh>
    <rPh sb="32" eb="34">
      <t>シサク</t>
    </rPh>
    <phoneticPr fontId="17"/>
  </si>
  <si>
    <t>施策名：２０ 国家戦略特区の推進（政策５－施策⑤）</t>
    <rPh sb="0" eb="2">
      <t>シサク</t>
    </rPh>
    <rPh sb="2" eb="3">
      <t>メイ</t>
    </rPh>
    <rPh sb="7" eb="9">
      <t>コッカ</t>
    </rPh>
    <rPh sb="9" eb="11">
      <t>センリャク</t>
    </rPh>
    <rPh sb="11" eb="13">
      <t>トック</t>
    </rPh>
    <rPh sb="14" eb="16">
      <t>スイシン</t>
    </rPh>
    <rPh sb="17" eb="19">
      <t>セイサク</t>
    </rPh>
    <rPh sb="21" eb="23">
      <t>シサク</t>
    </rPh>
    <phoneticPr fontId="17"/>
  </si>
  <si>
    <t>施策名：２１ 中心市街地活性化基本計画の認定（政策５－施策⑥）</t>
    <rPh sb="0" eb="2">
      <t>シサク</t>
    </rPh>
    <rPh sb="2" eb="3">
      <t>メイ</t>
    </rPh>
    <rPh sb="7" eb="9">
      <t>チュウシン</t>
    </rPh>
    <rPh sb="9" eb="12">
      <t>シガイチ</t>
    </rPh>
    <rPh sb="12" eb="15">
      <t>カッセイカ</t>
    </rPh>
    <rPh sb="15" eb="17">
      <t>キホン</t>
    </rPh>
    <rPh sb="17" eb="19">
      <t>ケイカク</t>
    </rPh>
    <rPh sb="20" eb="22">
      <t>ニンテイ</t>
    </rPh>
    <rPh sb="23" eb="25">
      <t>セイサク</t>
    </rPh>
    <rPh sb="27" eb="29">
      <t>シサク</t>
    </rPh>
    <phoneticPr fontId="17"/>
  </si>
  <si>
    <t>施策名：２２ 構造改革特区計画の認定（政策５－施策⑦）</t>
    <rPh sb="0" eb="2">
      <t>シサク</t>
    </rPh>
    <rPh sb="2" eb="3">
      <t>メイ</t>
    </rPh>
    <rPh sb="7" eb="13">
      <t>コウゾウカイカクトック</t>
    </rPh>
    <rPh sb="13" eb="15">
      <t>ケイカク</t>
    </rPh>
    <rPh sb="16" eb="18">
      <t>ニンテイ</t>
    </rPh>
    <rPh sb="19" eb="21">
      <t>セイサク</t>
    </rPh>
    <rPh sb="23" eb="25">
      <t>シサク</t>
    </rPh>
    <phoneticPr fontId="17"/>
  </si>
  <si>
    <t>施策名：２３ 地域再生の推進（政策５－施策⑧）</t>
    <rPh sb="0" eb="2">
      <t>シサク</t>
    </rPh>
    <rPh sb="2" eb="3">
      <t>メイ</t>
    </rPh>
    <rPh sb="7" eb="9">
      <t>チイキ</t>
    </rPh>
    <rPh sb="9" eb="11">
      <t>サイセイ</t>
    </rPh>
    <rPh sb="12" eb="14">
      <t>スイシン</t>
    </rPh>
    <rPh sb="15" eb="17">
      <t>セイサク</t>
    </rPh>
    <rPh sb="19" eb="21">
      <t>シサク</t>
    </rPh>
    <phoneticPr fontId="17"/>
  </si>
  <si>
    <t>施策名：２４ 総合特区の推進（政策５－施策⑨）</t>
    <rPh sb="0" eb="2">
      <t>シサク</t>
    </rPh>
    <rPh sb="2" eb="3">
      <t>メイ</t>
    </rPh>
    <rPh sb="7" eb="9">
      <t>ソウゴウ</t>
    </rPh>
    <rPh sb="9" eb="11">
      <t>トック</t>
    </rPh>
    <rPh sb="12" eb="14">
      <t>スイシン</t>
    </rPh>
    <rPh sb="15" eb="17">
      <t>セイサク</t>
    </rPh>
    <rPh sb="19" eb="21">
      <t>シサク</t>
    </rPh>
    <phoneticPr fontId="17"/>
  </si>
  <si>
    <t>施策名：２５ 地方版総合戦略に基づく取組の推進（政策５－施策⑩）</t>
    <rPh sb="0" eb="2">
      <t>シサク</t>
    </rPh>
    <rPh sb="2" eb="3">
      <t>メイ</t>
    </rPh>
    <rPh sb="7" eb="9">
      <t>チホウ</t>
    </rPh>
    <rPh sb="9" eb="10">
      <t>バン</t>
    </rPh>
    <rPh sb="10" eb="12">
      <t>ソウゴウ</t>
    </rPh>
    <rPh sb="12" eb="14">
      <t>センリャク</t>
    </rPh>
    <rPh sb="15" eb="16">
      <t>モト</t>
    </rPh>
    <rPh sb="18" eb="20">
      <t>トリクミ</t>
    </rPh>
    <rPh sb="21" eb="23">
      <t>スイシン</t>
    </rPh>
    <rPh sb="24" eb="26">
      <t>セイサク</t>
    </rPh>
    <rPh sb="28" eb="30">
      <t>シサク</t>
    </rPh>
    <phoneticPr fontId="17"/>
  </si>
  <si>
    <t>施策名：２８ 原子力の研究、開発及び利用に係る政策の検討・情報発信等（政策８－施策①）</t>
    <rPh sb="0" eb="2">
      <t>シサク</t>
    </rPh>
    <rPh sb="2" eb="3">
      <t>メイ</t>
    </rPh>
    <rPh sb="7" eb="10">
      <t>ゲンシリョク</t>
    </rPh>
    <rPh sb="11" eb="13">
      <t>ケンキュウ</t>
    </rPh>
    <rPh sb="14" eb="16">
      <t>カイハツ</t>
    </rPh>
    <rPh sb="16" eb="17">
      <t>オヨ</t>
    </rPh>
    <rPh sb="18" eb="20">
      <t>リヨウ</t>
    </rPh>
    <rPh sb="21" eb="22">
      <t>カカ</t>
    </rPh>
    <rPh sb="23" eb="25">
      <t>セイサク</t>
    </rPh>
    <rPh sb="26" eb="28">
      <t>ケントウ</t>
    </rPh>
    <rPh sb="29" eb="31">
      <t>ジョウホウ</t>
    </rPh>
    <rPh sb="31" eb="33">
      <t>ハッシン</t>
    </rPh>
    <rPh sb="33" eb="34">
      <t>トウ</t>
    </rPh>
    <rPh sb="35" eb="37">
      <t>セイサク</t>
    </rPh>
    <rPh sb="39" eb="41">
      <t>シサク</t>
    </rPh>
    <phoneticPr fontId="17"/>
  </si>
  <si>
    <t>施策名：２９ 科学技術イノベーション創造の推進（政策８－施策②）</t>
    <rPh sb="0" eb="2">
      <t>シサク</t>
    </rPh>
    <rPh sb="2" eb="3">
      <t>メイ</t>
    </rPh>
    <rPh sb="7" eb="9">
      <t>カガク</t>
    </rPh>
    <rPh sb="9" eb="11">
      <t>ギジュツ</t>
    </rPh>
    <rPh sb="18" eb="20">
      <t>ソウゾウ</t>
    </rPh>
    <rPh sb="21" eb="23">
      <t>スイシン</t>
    </rPh>
    <rPh sb="24" eb="26">
      <t>セイサク</t>
    </rPh>
    <rPh sb="28" eb="30">
      <t>シサク</t>
    </rPh>
    <phoneticPr fontId="17"/>
  </si>
  <si>
    <t>施策名：３０ 化学兵器禁止条約に基づく遺棄化学兵器の廃棄処理（政策９－施策①）</t>
    <rPh sb="0" eb="2">
      <t>シサク</t>
    </rPh>
    <rPh sb="2" eb="3">
      <t>メイ</t>
    </rPh>
    <rPh sb="7" eb="9">
      <t>カガク</t>
    </rPh>
    <rPh sb="9" eb="11">
      <t>ヘイキ</t>
    </rPh>
    <rPh sb="11" eb="13">
      <t>キンシ</t>
    </rPh>
    <rPh sb="13" eb="15">
      <t>ジョウヤク</t>
    </rPh>
    <rPh sb="16" eb="17">
      <t>モト</t>
    </rPh>
    <rPh sb="19" eb="21">
      <t>イキ</t>
    </rPh>
    <rPh sb="21" eb="23">
      <t>カガク</t>
    </rPh>
    <rPh sb="23" eb="25">
      <t>ヘイキ</t>
    </rPh>
    <rPh sb="26" eb="28">
      <t>ハイキ</t>
    </rPh>
    <rPh sb="28" eb="30">
      <t>ショリ</t>
    </rPh>
    <rPh sb="31" eb="33">
      <t>セイサク</t>
    </rPh>
    <rPh sb="35" eb="37">
      <t>シサク</t>
    </rPh>
    <phoneticPr fontId="17"/>
  </si>
  <si>
    <t>施策名：３１ 防災に関する普及・啓発（政策１０－施策①）</t>
    <rPh sb="0" eb="2">
      <t>シサク</t>
    </rPh>
    <rPh sb="2" eb="3">
      <t>メイ</t>
    </rPh>
    <rPh sb="7" eb="9">
      <t>ボウサイ</t>
    </rPh>
    <rPh sb="10" eb="11">
      <t>カン</t>
    </rPh>
    <rPh sb="13" eb="15">
      <t>フキュウ</t>
    </rPh>
    <rPh sb="16" eb="18">
      <t>ケイハツ</t>
    </rPh>
    <rPh sb="19" eb="21">
      <t>セイサク</t>
    </rPh>
    <rPh sb="24" eb="26">
      <t>シサク</t>
    </rPh>
    <phoneticPr fontId="17"/>
  </si>
  <si>
    <t>施策名：３２ 国際防災協力の推進（政策１０－施策②）</t>
    <rPh sb="0" eb="2">
      <t>シサク</t>
    </rPh>
    <rPh sb="2" eb="3">
      <t>メイ</t>
    </rPh>
    <rPh sb="7" eb="9">
      <t>コクサイ</t>
    </rPh>
    <rPh sb="9" eb="11">
      <t>ボウサイ</t>
    </rPh>
    <rPh sb="11" eb="13">
      <t>キョウリョク</t>
    </rPh>
    <rPh sb="14" eb="16">
      <t>スイシン</t>
    </rPh>
    <rPh sb="17" eb="19">
      <t>セイサク</t>
    </rPh>
    <rPh sb="22" eb="24">
      <t>シサク</t>
    </rPh>
    <phoneticPr fontId="10"/>
  </si>
  <si>
    <t>施策名：３３ 災害復旧・復興に関する施策の推進（政策１０－施策③）</t>
    <rPh sb="0" eb="2">
      <t>シサク</t>
    </rPh>
    <rPh sb="2" eb="3">
      <t>メイ</t>
    </rPh>
    <rPh sb="7" eb="9">
      <t>サイガイ</t>
    </rPh>
    <rPh sb="9" eb="11">
      <t>フッキュウ</t>
    </rPh>
    <rPh sb="12" eb="14">
      <t>フッコウ</t>
    </rPh>
    <rPh sb="15" eb="16">
      <t>カン</t>
    </rPh>
    <rPh sb="18" eb="20">
      <t>シサク</t>
    </rPh>
    <rPh sb="21" eb="23">
      <t>スイシン</t>
    </rPh>
    <rPh sb="24" eb="26">
      <t>セイサク</t>
    </rPh>
    <rPh sb="29" eb="31">
      <t>シサク</t>
    </rPh>
    <phoneticPr fontId="10"/>
  </si>
  <si>
    <t>施策名：３４ 地震対策等の推進（政策１０－施策④）</t>
    <rPh sb="0" eb="2">
      <t>シサク</t>
    </rPh>
    <rPh sb="2" eb="3">
      <t>メイ</t>
    </rPh>
    <rPh sb="7" eb="9">
      <t>ジシン</t>
    </rPh>
    <rPh sb="9" eb="11">
      <t>タイサク</t>
    </rPh>
    <rPh sb="11" eb="12">
      <t>トウ</t>
    </rPh>
    <rPh sb="13" eb="15">
      <t>スイシン</t>
    </rPh>
    <rPh sb="16" eb="18">
      <t>セイサク</t>
    </rPh>
    <rPh sb="21" eb="23">
      <t>シサク</t>
    </rPh>
    <phoneticPr fontId="10"/>
  </si>
  <si>
    <t>施策名：３５ 防災行政の総合的推進（政策１０－施策⑤）</t>
    <rPh sb="0" eb="2">
      <t>シサク</t>
    </rPh>
    <rPh sb="2" eb="3">
      <t>メイ</t>
    </rPh>
    <rPh sb="7" eb="9">
      <t>ボウサイ</t>
    </rPh>
    <rPh sb="9" eb="11">
      <t>ギョウセイ</t>
    </rPh>
    <rPh sb="12" eb="15">
      <t>ソウゴウテキ</t>
    </rPh>
    <rPh sb="15" eb="17">
      <t>スイシン</t>
    </rPh>
    <rPh sb="18" eb="20">
      <t>セイサク</t>
    </rPh>
    <rPh sb="23" eb="25">
      <t>シサク</t>
    </rPh>
    <phoneticPr fontId="10"/>
  </si>
  <si>
    <t>施策名：３６　原子力防災対策の充実・強化（政策１１－施策①）</t>
    <rPh sb="0" eb="2">
      <t>シサク</t>
    </rPh>
    <rPh sb="2" eb="3">
      <t>メイ</t>
    </rPh>
    <rPh sb="7" eb="10">
      <t>ゲンシリョク</t>
    </rPh>
    <rPh sb="10" eb="12">
      <t>ボウサイ</t>
    </rPh>
    <rPh sb="12" eb="14">
      <t>タイサク</t>
    </rPh>
    <rPh sb="15" eb="17">
      <t>ジュウジツ</t>
    </rPh>
    <rPh sb="18" eb="20">
      <t>キョウカ</t>
    </rPh>
    <rPh sb="21" eb="23">
      <t>セイサク</t>
    </rPh>
    <rPh sb="26" eb="28">
      <t>シサク</t>
    </rPh>
    <phoneticPr fontId="17"/>
  </si>
  <si>
    <t>施策名：３８ 沖縄政策に関する施策の推進（政策１２－施策①）</t>
    <rPh sb="0" eb="2">
      <t>シサク</t>
    </rPh>
    <rPh sb="2" eb="3">
      <t>メイ</t>
    </rPh>
    <rPh sb="7" eb="9">
      <t>オキナワ</t>
    </rPh>
    <rPh sb="9" eb="11">
      <t>セイサク</t>
    </rPh>
    <rPh sb="12" eb="13">
      <t>カン</t>
    </rPh>
    <rPh sb="15" eb="17">
      <t>シサク</t>
    </rPh>
    <rPh sb="18" eb="20">
      <t>スイシン</t>
    </rPh>
    <rPh sb="21" eb="23">
      <t>セイサク</t>
    </rPh>
    <rPh sb="26" eb="28">
      <t>シサク</t>
    </rPh>
    <phoneticPr fontId="17"/>
  </si>
  <si>
    <t>施策名：３９ 子ども・若者育成支援の総合的推進（政策１３－施策①）</t>
    <rPh sb="0" eb="2">
      <t>シサク</t>
    </rPh>
    <rPh sb="2" eb="3">
      <t>メイ</t>
    </rPh>
    <rPh sb="7" eb="8">
      <t>コ</t>
    </rPh>
    <rPh sb="11" eb="13">
      <t>ワカモノ</t>
    </rPh>
    <rPh sb="13" eb="15">
      <t>イクセイ</t>
    </rPh>
    <rPh sb="15" eb="17">
      <t>シエン</t>
    </rPh>
    <rPh sb="18" eb="21">
      <t>ソウゴウテキ</t>
    </rPh>
    <rPh sb="21" eb="23">
      <t>スイシン</t>
    </rPh>
    <rPh sb="24" eb="26">
      <t>セイサク</t>
    </rPh>
    <rPh sb="29" eb="31">
      <t>シサク</t>
    </rPh>
    <phoneticPr fontId="17"/>
  </si>
  <si>
    <t>施策名：４１ 高齢社会対策の総合的推進（政策１３－施策③）</t>
    <rPh sb="0" eb="2">
      <t>シサク</t>
    </rPh>
    <rPh sb="2" eb="3">
      <t>メイ</t>
    </rPh>
    <rPh sb="7" eb="9">
      <t>コウレイ</t>
    </rPh>
    <rPh sb="9" eb="11">
      <t>シャカイ</t>
    </rPh>
    <rPh sb="11" eb="13">
      <t>タイサク</t>
    </rPh>
    <rPh sb="14" eb="17">
      <t>ソウゴウテキ</t>
    </rPh>
    <rPh sb="17" eb="19">
      <t>スイシン</t>
    </rPh>
    <rPh sb="20" eb="22">
      <t>セイサク</t>
    </rPh>
    <rPh sb="25" eb="27">
      <t>シサク</t>
    </rPh>
    <phoneticPr fontId="17"/>
  </si>
  <si>
    <t>施策名：４３ 障害者施策の総合的推進（政策１３－施策⑤）</t>
    <rPh sb="0" eb="2">
      <t>シサク</t>
    </rPh>
    <rPh sb="2" eb="3">
      <t>メイ</t>
    </rPh>
    <rPh sb="7" eb="10">
      <t>ショウガイシャ</t>
    </rPh>
    <rPh sb="10" eb="12">
      <t>シサク</t>
    </rPh>
    <rPh sb="13" eb="16">
      <t>ソウゴウテキ</t>
    </rPh>
    <rPh sb="16" eb="18">
      <t>スイシン</t>
    </rPh>
    <rPh sb="19" eb="21">
      <t>セイサク</t>
    </rPh>
    <rPh sb="24" eb="26">
      <t>シサク</t>
    </rPh>
    <phoneticPr fontId="17"/>
  </si>
  <si>
    <t>施策名：４４ 交通安全対策の総合的推進（政策１３－施策⑥）</t>
    <rPh sb="0" eb="2">
      <t>シサク</t>
    </rPh>
    <rPh sb="2" eb="3">
      <t>メイ</t>
    </rPh>
    <rPh sb="7" eb="9">
      <t>コウツウ</t>
    </rPh>
    <rPh sb="9" eb="11">
      <t>アンゼン</t>
    </rPh>
    <rPh sb="11" eb="13">
      <t>タイサク</t>
    </rPh>
    <rPh sb="14" eb="17">
      <t>ソウゴウテキ</t>
    </rPh>
    <rPh sb="17" eb="19">
      <t>スイシン</t>
    </rPh>
    <rPh sb="20" eb="22">
      <t>セイサク</t>
    </rPh>
    <rPh sb="25" eb="27">
      <t>シサク</t>
    </rPh>
    <phoneticPr fontId="17"/>
  </si>
  <si>
    <t>施策名：４２ バリアフリー・ユニバーサルデザイン推進に関する広報啓発、調査研究等（政策１３－施策④）</t>
    <rPh sb="0" eb="2">
      <t>シサク</t>
    </rPh>
    <rPh sb="2" eb="3">
      <t>メイ</t>
    </rPh>
    <rPh sb="24" eb="26">
      <t>スイシン</t>
    </rPh>
    <rPh sb="27" eb="28">
      <t>カン</t>
    </rPh>
    <rPh sb="30" eb="32">
      <t>コウホウ</t>
    </rPh>
    <rPh sb="32" eb="34">
      <t>ケイハツ</t>
    </rPh>
    <rPh sb="35" eb="37">
      <t>チョウサ</t>
    </rPh>
    <rPh sb="37" eb="39">
      <t>ケンキュウ</t>
    </rPh>
    <rPh sb="39" eb="40">
      <t>トウ</t>
    </rPh>
    <rPh sb="41" eb="43">
      <t>セイサク</t>
    </rPh>
    <rPh sb="46" eb="48">
      <t>シサク</t>
    </rPh>
    <phoneticPr fontId="17"/>
  </si>
  <si>
    <t>施策名：４５ 子どもの貧困対策の総合的推進（政策１３－施策⑦）</t>
    <rPh sb="0" eb="2">
      <t>シサク</t>
    </rPh>
    <rPh sb="2" eb="3">
      <t>メイ</t>
    </rPh>
    <rPh sb="7" eb="8">
      <t>コ</t>
    </rPh>
    <rPh sb="11" eb="13">
      <t>ヒンコン</t>
    </rPh>
    <rPh sb="13" eb="15">
      <t>タイサク</t>
    </rPh>
    <rPh sb="16" eb="19">
      <t>ソウゴウテキ</t>
    </rPh>
    <rPh sb="19" eb="21">
      <t>スイシン</t>
    </rPh>
    <rPh sb="22" eb="24">
      <t>セイサク</t>
    </rPh>
    <rPh sb="27" eb="29">
      <t>シサク</t>
    </rPh>
    <phoneticPr fontId="17"/>
  </si>
  <si>
    <t>施策名：４６ 青年国際交流の推進（政策１３－施策⑧）</t>
    <rPh sb="0" eb="2">
      <t>シサク</t>
    </rPh>
    <rPh sb="2" eb="3">
      <t>メイ</t>
    </rPh>
    <rPh sb="7" eb="9">
      <t>セイネン</t>
    </rPh>
    <rPh sb="9" eb="11">
      <t>コクサイ</t>
    </rPh>
    <rPh sb="11" eb="13">
      <t>コウリュウ</t>
    </rPh>
    <rPh sb="14" eb="16">
      <t>スイシン</t>
    </rPh>
    <rPh sb="17" eb="19">
      <t>セイサク</t>
    </rPh>
    <rPh sb="22" eb="24">
      <t>シサク</t>
    </rPh>
    <phoneticPr fontId="17"/>
  </si>
  <si>
    <t>施策名：４７ 男女共同参画社会の形成の促進に関する施策の総合的かつ計画的な推進（政策１４－施策①）</t>
    <rPh sb="0" eb="2">
      <t>シサク</t>
    </rPh>
    <rPh sb="2" eb="3">
      <t>メイ</t>
    </rPh>
    <rPh sb="7" eb="9">
      <t>ダンジョ</t>
    </rPh>
    <rPh sb="9" eb="11">
      <t>キョウドウ</t>
    </rPh>
    <rPh sb="11" eb="13">
      <t>サンカク</t>
    </rPh>
    <rPh sb="13" eb="15">
      <t>シャカイ</t>
    </rPh>
    <rPh sb="16" eb="18">
      <t>ケイセイ</t>
    </rPh>
    <rPh sb="19" eb="21">
      <t>ソクシン</t>
    </rPh>
    <rPh sb="22" eb="23">
      <t>カン</t>
    </rPh>
    <rPh sb="25" eb="27">
      <t>シサク</t>
    </rPh>
    <rPh sb="28" eb="31">
      <t>ソウゴウテキ</t>
    </rPh>
    <rPh sb="33" eb="36">
      <t>ケイカクテキ</t>
    </rPh>
    <rPh sb="37" eb="39">
      <t>スイシン</t>
    </rPh>
    <rPh sb="40" eb="42">
      <t>セイサク</t>
    </rPh>
    <rPh sb="45" eb="47">
      <t>シサク</t>
    </rPh>
    <phoneticPr fontId="17"/>
  </si>
  <si>
    <t>施策名：４８ 仕事と生活の調和の推進（政策１４－施策②）</t>
    <rPh sb="0" eb="2">
      <t>シサク</t>
    </rPh>
    <rPh sb="2" eb="3">
      <t>メイ</t>
    </rPh>
    <rPh sb="7" eb="9">
      <t>シゴト</t>
    </rPh>
    <rPh sb="10" eb="12">
      <t>セイカツ</t>
    </rPh>
    <rPh sb="13" eb="15">
      <t>チョウワ</t>
    </rPh>
    <rPh sb="16" eb="18">
      <t>スイシン</t>
    </rPh>
    <rPh sb="19" eb="21">
      <t>セイサク</t>
    </rPh>
    <rPh sb="24" eb="26">
      <t>シサク</t>
    </rPh>
    <phoneticPr fontId="17"/>
  </si>
  <si>
    <t>施策名：５０ 食品健康影響評価技術研究の推進（政策１５－施策①）</t>
    <rPh sb="0" eb="2">
      <t>シサク</t>
    </rPh>
    <rPh sb="2" eb="3">
      <t>メイ</t>
    </rPh>
    <rPh sb="7" eb="9">
      <t>ショクヒン</t>
    </rPh>
    <rPh sb="9" eb="11">
      <t>ケンコウ</t>
    </rPh>
    <rPh sb="11" eb="13">
      <t>エイキョウ</t>
    </rPh>
    <rPh sb="13" eb="15">
      <t>ヒョウカ</t>
    </rPh>
    <rPh sb="15" eb="17">
      <t>ギジュツ</t>
    </rPh>
    <rPh sb="17" eb="19">
      <t>ケンキュウ</t>
    </rPh>
    <rPh sb="20" eb="22">
      <t>スイシン</t>
    </rPh>
    <rPh sb="23" eb="25">
      <t>セイサク</t>
    </rPh>
    <rPh sb="28" eb="30">
      <t>シサク</t>
    </rPh>
    <phoneticPr fontId="17"/>
  </si>
  <si>
    <t>施策名：５１ 食品安全の確保に必要な総合的施策の推進（政策１５－施策②）</t>
    <rPh sb="0" eb="2">
      <t>シサク</t>
    </rPh>
    <rPh sb="2" eb="3">
      <t>メイ</t>
    </rPh>
    <rPh sb="7" eb="9">
      <t>ショクヒン</t>
    </rPh>
    <rPh sb="9" eb="11">
      <t>アンゼン</t>
    </rPh>
    <rPh sb="12" eb="14">
      <t>カクホ</t>
    </rPh>
    <rPh sb="15" eb="17">
      <t>ヒツヨウ</t>
    </rPh>
    <rPh sb="18" eb="21">
      <t>ソウゴウテキ</t>
    </rPh>
    <rPh sb="21" eb="23">
      <t>シサク</t>
    </rPh>
    <rPh sb="24" eb="26">
      <t>スイシン</t>
    </rPh>
    <rPh sb="27" eb="29">
      <t>セイサク</t>
    </rPh>
    <rPh sb="32" eb="34">
      <t>シサク</t>
    </rPh>
    <phoneticPr fontId="17"/>
  </si>
  <si>
    <t>施策名：５２ 公益法人制度の運営と認定・監督等の実施（政策１６－施策①）</t>
    <rPh sb="0" eb="2">
      <t>シサク</t>
    </rPh>
    <rPh sb="2" eb="3">
      <t>メイ</t>
    </rPh>
    <rPh sb="7" eb="9">
      <t>コウエキ</t>
    </rPh>
    <rPh sb="9" eb="11">
      <t>ホウジン</t>
    </rPh>
    <rPh sb="11" eb="13">
      <t>セイド</t>
    </rPh>
    <rPh sb="14" eb="16">
      <t>ウンエイ</t>
    </rPh>
    <rPh sb="17" eb="19">
      <t>ニンテイ</t>
    </rPh>
    <rPh sb="20" eb="22">
      <t>カントク</t>
    </rPh>
    <rPh sb="22" eb="23">
      <t>トウ</t>
    </rPh>
    <rPh sb="24" eb="26">
      <t>ジッシ</t>
    </rPh>
    <rPh sb="27" eb="29">
      <t>セイサク</t>
    </rPh>
    <rPh sb="32" eb="34">
      <t>シサク</t>
    </rPh>
    <phoneticPr fontId="17"/>
  </si>
  <si>
    <t>施策名：５３ 経済社会活動の総合的研究（政策１７－施策①）</t>
    <rPh sb="0" eb="2">
      <t>シサク</t>
    </rPh>
    <rPh sb="2" eb="3">
      <t>メイ</t>
    </rPh>
    <rPh sb="7" eb="9">
      <t>ケイザイ</t>
    </rPh>
    <rPh sb="9" eb="11">
      <t>シャカイ</t>
    </rPh>
    <rPh sb="11" eb="13">
      <t>カツドウ</t>
    </rPh>
    <rPh sb="14" eb="17">
      <t>ソウゴウテキ</t>
    </rPh>
    <rPh sb="17" eb="19">
      <t>ケンキュウ</t>
    </rPh>
    <rPh sb="20" eb="22">
      <t>セイサク</t>
    </rPh>
    <rPh sb="25" eb="27">
      <t>シサク</t>
    </rPh>
    <phoneticPr fontId="17"/>
  </si>
  <si>
    <t>施策名：５４ 国民経済計算（政策１７－施策②）</t>
    <rPh sb="0" eb="2">
      <t>シサク</t>
    </rPh>
    <rPh sb="2" eb="3">
      <t>メイ</t>
    </rPh>
    <rPh sb="7" eb="9">
      <t>コクミン</t>
    </rPh>
    <rPh sb="9" eb="11">
      <t>ケイザイ</t>
    </rPh>
    <rPh sb="11" eb="13">
      <t>ケイサン</t>
    </rPh>
    <rPh sb="14" eb="16">
      <t>セイサク</t>
    </rPh>
    <rPh sb="19" eb="21">
      <t>シサク</t>
    </rPh>
    <phoneticPr fontId="17"/>
  </si>
  <si>
    <t>施策名：５５ 人材育成、能力開発（政策１７－施策③）</t>
    <rPh sb="0" eb="2">
      <t>シサク</t>
    </rPh>
    <rPh sb="2" eb="3">
      <t>メイ</t>
    </rPh>
    <rPh sb="7" eb="9">
      <t>ジンザイ</t>
    </rPh>
    <rPh sb="9" eb="11">
      <t>イクセイ</t>
    </rPh>
    <rPh sb="12" eb="14">
      <t>ノウリョク</t>
    </rPh>
    <rPh sb="14" eb="16">
      <t>カイハツ</t>
    </rPh>
    <rPh sb="17" eb="19">
      <t>セイサク</t>
    </rPh>
    <rPh sb="22" eb="24">
      <t>シサク</t>
    </rPh>
    <phoneticPr fontId="17"/>
  </si>
  <si>
    <t>施策名：５６ 迎賓施設の適切な運営（政策１８－施策①）</t>
    <rPh sb="0" eb="2">
      <t>シサク</t>
    </rPh>
    <rPh sb="2" eb="3">
      <t>メイ</t>
    </rPh>
    <rPh sb="7" eb="9">
      <t>ゲイヒン</t>
    </rPh>
    <rPh sb="9" eb="11">
      <t>シセツ</t>
    </rPh>
    <rPh sb="12" eb="14">
      <t>テキセツ</t>
    </rPh>
    <rPh sb="15" eb="17">
      <t>ウンエイ</t>
    </rPh>
    <rPh sb="18" eb="20">
      <t>セイサク</t>
    </rPh>
    <rPh sb="23" eb="25">
      <t>シサク</t>
    </rPh>
    <phoneticPr fontId="17"/>
  </si>
  <si>
    <t>施策名：５７ 宇宙開発利用の推進（政策１９－施策①）</t>
    <rPh sb="7" eb="9">
      <t>ウチュウ</t>
    </rPh>
    <rPh sb="9" eb="11">
      <t>カイハツ</t>
    </rPh>
    <rPh sb="11" eb="13">
      <t>リヨウ</t>
    </rPh>
    <rPh sb="14" eb="16">
      <t>スイシン</t>
    </rPh>
    <phoneticPr fontId="17"/>
  </si>
  <si>
    <t>施策名：５８ 北方領土問題解決促進のための施策の推進（政策２０－施策①）</t>
    <rPh sb="0" eb="2">
      <t>シサク</t>
    </rPh>
    <rPh sb="2" eb="3">
      <t>メイ</t>
    </rPh>
    <rPh sb="7" eb="13">
      <t>ホッポウリョウドモンダイ</t>
    </rPh>
    <rPh sb="13" eb="15">
      <t>カイケツ</t>
    </rPh>
    <rPh sb="15" eb="17">
      <t>ソクシン</t>
    </rPh>
    <rPh sb="21" eb="23">
      <t>シサク</t>
    </rPh>
    <rPh sb="24" eb="26">
      <t>スイシン</t>
    </rPh>
    <rPh sb="27" eb="29">
      <t>セイサク</t>
    </rPh>
    <rPh sb="32" eb="34">
      <t>シサク</t>
    </rPh>
    <phoneticPr fontId="17"/>
  </si>
  <si>
    <t>施策名：５９ 子ども・子育て支援の推進（政策２１－施策①）</t>
    <rPh sb="0" eb="2">
      <t>シサク</t>
    </rPh>
    <rPh sb="2" eb="3">
      <t>メイ</t>
    </rPh>
    <rPh sb="7" eb="8">
      <t>コ</t>
    </rPh>
    <rPh sb="11" eb="13">
      <t>コソダ</t>
    </rPh>
    <rPh sb="14" eb="16">
      <t>シエン</t>
    </rPh>
    <rPh sb="17" eb="19">
      <t>スイシン</t>
    </rPh>
    <rPh sb="20" eb="22">
      <t>セイサク</t>
    </rPh>
    <rPh sb="25" eb="27">
      <t>シサク</t>
    </rPh>
    <phoneticPr fontId="17"/>
  </si>
  <si>
    <t>施策名：６０ 子ども・子育て家庭の生活安定化等の推進（政策２１－施策②）</t>
    <rPh sb="0" eb="2">
      <t>シサク</t>
    </rPh>
    <rPh sb="2" eb="3">
      <t>メイ</t>
    </rPh>
    <rPh sb="7" eb="8">
      <t>コ</t>
    </rPh>
    <rPh sb="11" eb="13">
      <t>コソダ</t>
    </rPh>
    <rPh sb="14" eb="16">
      <t>カテイ</t>
    </rPh>
    <rPh sb="17" eb="19">
      <t>セイカツ</t>
    </rPh>
    <rPh sb="19" eb="22">
      <t>アンテイカ</t>
    </rPh>
    <rPh sb="22" eb="23">
      <t>トウ</t>
    </rPh>
    <rPh sb="24" eb="26">
      <t>スイシン</t>
    </rPh>
    <rPh sb="27" eb="29">
      <t>セイサク</t>
    </rPh>
    <rPh sb="32" eb="34">
      <t>シサク</t>
    </rPh>
    <phoneticPr fontId="17"/>
  </si>
  <si>
    <t>施策名：６１ 特定教育・保育施設等利用の推進（政策２１－施策③）</t>
    <rPh sb="0" eb="2">
      <t>シサク</t>
    </rPh>
    <rPh sb="2" eb="3">
      <t>メイ</t>
    </rPh>
    <rPh sb="7" eb="9">
      <t>トクテイ</t>
    </rPh>
    <rPh sb="9" eb="11">
      <t>キョウイク</t>
    </rPh>
    <rPh sb="12" eb="14">
      <t>ホイク</t>
    </rPh>
    <rPh sb="14" eb="16">
      <t>シセツ</t>
    </rPh>
    <rPh sb="16" eb="17">
      <t>トウ</t>
    </rPh>
    <rPh sb="17" eb="19">
      <t>リヨウ</t>
    </rPh>
    <rPh sb="20" eb="22">
      <t>スイシン</t>
    </rPh>
    <rPh sb="23" eb="25">
      <t>セイサク</t>
    </rPh>
    <rPh sb="28" eb="30">
      <t>シサク</t>
    </rPh>
    <phoneticPr fontId="17"/>
  </si>
  <si>
    <t>施策名：６２ 地域における子ども・子育て支援対策の推進（政策２１－施策④）</t>
    <rPh sb="0" eb="2">
      <t>シサク</t>
    </rPh>
    <rPh sb="2" eb="3">
      <t>メイ</t>
    </rPh>
    <rPh sb="7" eb="9">
      <t>チイキ</t>
    </rPh>
    <rPh sb="13" eb="14">
      <t>コ</t>
    </rPh>
    <rPh sb="17" eb="19">
      <t>コソダ</t>
    </rPh>
    <rPh sb="20" eb="22">
      <t>シエン</t>
    </rPh>
    <rPh sb="22" eb="24">
      <t>タイサク</t>
    </rPh>
    <rPh sb="25" eb="27">
      <t>スイシン</t>
    </rPh>
    <rPh sb="28" eb="30">
      <t>セイサク</t>
    </rPh>
    <rPh sb="33" eb="35">
      <t>シサク</t>
    </rPh>
    <phoneticPr fontId="17"/>
  </si>
  <si>
    <t>施策名：６３ 有人国境離島政策の推進（政策２２－施策①）</t>
    <rPh sb="0" eb="2">
      <t>シサク</t>
    </rPh>
    <rPh sb="2" eb="3">
      <t>メイ</t>
    </rPh>
    <rPh sb="7" eb="9">
      <t>ユウジン</t>
    </rPh>
    <rPh sb="9" eb="11">
      <t>コッキョウ</t>
    </rPh>
    <rPh sb="11" eb="13">
      <t>リトウ</t>
    </rPh>
    <rPh sb="13" eb="15">
      <t>セイサク</t>
    </rPh>
    <rPh sb="16" eb="18">
      <t>スイシン</t>
    </rPh>
    <rPh sb="19" eb="21">
      <t>セイサク</t>
    </rPh>
    <rPh sb="24" eb="26">
      <t>シサク</t>
    </rPh>
    <phoneticPr fontId="17"/>
  </si>
  <si>
    <t>施策名：６４ 国際平和協力業務等の推進（政策２３－施策①）</t>
    <rPh sb="0" eb="2">
      <t>シサク</t>
    </rPh>
    <rPh sb="2" eb="3">
      <t>メイ</t>
    </rPh>
    <rPh sb="7" eb="9">
      <t>コクサイ</t>
    </rPh>
    <rPh sb="9" eb="11">
      <t>ヘイワ</t>
    </rPh>
    <rPh sb="11" eb="13">
      <t>キョウリョク</t>
    </rPh>
    <rPh sb="13" eb="15">
      <t>ギョウム</t>
    </rPh>
    <rPh sb="15" eb="16">
      <t>トウ</t>
    </rPh>
    <rPh sb="17" eb="19">
      <t>スイシン</t>
    </rPh>
    <rPh sb="20" eb="22">
      <t>セイサク</t>
    </rPh>
    <rPh sb="25" eb="27">
      <t>シサク</t>
    </rPh>
    <phoneticPr fontId="17"/>
  </si>
  <si>
    <t>施策名：６５　科学に関する重要事項の審議及び研究の連絡（政策２４－施策①）</t>
    <rPh sb="0" eb="2">
      <t>シサク</t>
    </rPh>
    <rPh sb="2" eb="3">
      <t>メイ</t>
    </rPh>
    <rPh sb="7" eb="9">
      <t>カガク</t>
    </rPh>
    <rPh sb="10" eb="11">
      <t>カン</t>
    </rPh>
    <rPh sb="13" eb="15">
      <t>ジュウヨウ</t>
    </rPh>
    <rPh sb="15" eb="17">
      <t>ジコウ</t>
    </rPh>
    <rPh sb="18" eb="20">
      <t>シンギ</t>
    </rPh>
    <rPh sb="20" eb="21">
      <t>オヨ</t>
    </rPh>
    <rPh sb="22" eb="24">
      <t>ケンキュウ</t>
    </rPh>
    <rPh sb="25" eb="27">
      <t>レンラク</t>
    </rPh>
    <rPh sb="28" eb="30">
      <t>セイサク</t>
    </rPh>
    <rPh sb="33" eb="35">
      <t>シサク</t>
    </rPh>
    <phoneticPr fontId="17"/>
  </si>
  <si>
    <t>施策名：６６ 民間人材登用等の推進（政策２５－施策①）</t>
    <rPh sb="0" eb="2">
      <t>シサク</t>
    </rPh>
    <rPh sb="2" eb="3">
      <t>メイ</t>
    </rPh>
    <rPh sb="7" eb="9">
      <t>ミンカン</t>
    </rPh>
    <rPh sb="9" eb="11">
      <t>ジンザイ</t>
    </rPh>
    <rPh sb="11" eb="13">
      <t>トウヨウ</t>
    </rPh>
    <rPh sb="13" eb="14">
      <t>トウ</t>
    </rPh>
    <rPh sb="15" eb="17">
      <t>スイシン</t>
    </rPh>
    <rPh sb="18" eb="20">
      <t>セイサク</t>
    </rPh>
    <rPh sb="23" eb="25">
      <t>シサク</t>
    </rPh>
    <phoneticPr fontId="17"/>
  </si>
  <si>
    <t>事業の目的を確保できることが重要である。
　①防災専用の通信統制・情報処理のバックアップ機能等を持つ災害対策本部予備施設
　②広域防災拠点施設の安定的な運用の確保
　この2つの目的に適う改修工事であると判断される。なお、新型コロナなどの感染症対策を考えた空調施設の改修も、今後の検討課題として早急に取り組んでいただきたい。</t>
    <phoneticPr fontId="19"/>
  </si>
  <si>
    <t>定量評価が難しい目的を担った独立行政法人の評価であるため、評価やレビューを使った成果把握が難しいのは理解できる。そこで、この種の事業活動については、第一に日常的な活動の内容を分かりやすく説明している，第二に事業実態の活動実績を明示している、この2点が重要になる。その意味で、①国民世論の啓発（都道府県民会議や運動団体等事業への支援、青少年の意見交換会の実施、啓発施設の有効活用、ホームページ等による情報発信等）、②四島交流（北方四島在住ロシア人との相互交流事業、有益な者の参加や交流プログラムの工夫等）、③調査研究（これまでの調査研究の整理及びホームページ掲載、北方領土等最新動向を踏まえての調査研究等）、④北方四島元居住者等への援護（元島民等の行う返還要求運動への支援、北方領土資料等の収集収集等活動、自由訪問の実施）の4つは、活動が具体的に説明されており、またその活動の進捗も理解できる。</t>
    <phoneticPr fontId="19"/>
  </si>
  <si>
    <t>「追加」的配分という性格から、単なる研究の進捗(前倒し）による支出時期の「前後」ではなく、研究計画自体の拡大・拡充要素を厳密に審査して対象とすることが肝要と考える。</t>
    <phoneticPr fontId="19"/>
  </si>
  <si>
    <t>輸出の増加が、経営上プラスであることは理解するが、関連資料によると、泡盛の販売総量に占める輸出分は、５％程度であり、本事業が目的とする増加が達成された場合であれ、事業目的にある「泡盛製造所の自立的経営」の重要な要素足り得るのか疑問が残る。</t>
    <phoneticPr fontId="19"/>
  </si>
  <si>
    <t>一定水儒の整備を目指す事業として理解できるが、整備内容からして、数年を待たずに発生する取り替え・修繕等の新たなコストを自治体が負担できるのかという点も考慮しておく必要がある。</t>
    <phoneticPr fontId="19"/>
  </si>
  <si>
    <t>「今後取り扱うべき施策を検討するための調査」とあり、事業として抽象的であり、現在の4件の契約内容が完了した場合、次ぎの段階としてそれぞれが何に結びつくのか、体系性が見えない。</t>
    <phoneticPr fontId="19"/>
  </si>
  <si>
    <t>アウトプットとして、「交付決定額」が示され、100％の実績とされるが、その80%以上は「繰越し」されており、事業の進捗実態を示す指標になりえていない。</t>
    <phoneticPr fontId="19"/>
  </si>
  <si>
    <t>半世紀にわたって継続されている事業であるが、直近の年度で見る限り、アウトカムの目標値は達成されないままであり、改善傾向も認められない。事業全体について、抜本的に見直すべき時期にあるのではないか。</t>
    <phoneticPr fontId="19"/>
  </si>
  <si>
    <t>国際交流、男女共同参画という共通項はあるものの、それらを体系的に整理した結果によって当事業が構成されているとも見えない。アウトカムの設定方からしても、個別具体的な内容それぞれに達成目標を掲げていくべきなのではないか。</t>
    <phoneticPr fontId="19"/>
  </si>
  <si>
    <t>法的に設置義務のある都道府県の「支援センター」、設置について市町村に努力義務のある「支援センター」、そしてＮＰＯ等による「ワンストップ支援センター」が、それぞれに計画されているように見受けられるが、官民が連携して体系的な整備を図るべきであり、本事業において、そのような視点からの調整業務を取り込むべきではないか。</t>
    <phoneticPr fontId="19"/>
  </si>
  <si>
    <t>国民生活にとって日常的な関心の的にはなりにくい分野かとは思うが、業者を含めてごく狭い関係者のみの世界で物事が進められている印象をもつ。事業の趣旨、進捗等に関して、一般国民向けの広報活動を積極的におこなうべきではないか。</t>
    <phoneticPr fontId="19"/>
  </si>
  <si>
    <t>レビューシートの備考欄によれば、備蓄品目、備蓄目標に関しては平成23年度に見直しとあるが、10年ほど経過しており、見直しの時期ではないか。</t>
    <phoneticPr fontId="19"/>
  </si>
  <si>
    <t>当該事業の内容である広報・啓発活動は、アウトカムに掲げる「医療情報の収集人数」という施策全体の目標に直接寄与する関係にはないように思われること、また、アウトプットの「事業数」も、事業の単位・区分をどうとるかで恣意的になる可能性があり、不適切のように思う。</t>
    <phoneticPr fontId="19"/>
  </si>
  <si>
    <t>当該事業の内容である情報の利活用に向けた課題の調査は、施策全体のための医療情報の収集規模というアウトカムとの関連性が不明確であり、また、アウトプットの調査の事業数も、レビューシートの資金の流れにみるとおり、どのような単位・区分で捉えるかで恣意的になる可能性があり、不適切ではないかと思われる。</t>
    <phoneticPr fontId="19"/>
  </si>
  <si>
    <t>アウトカムが設定できない理由として、調査対象が事前に決定できないとされている一方で、アウトカムでは委託調査の実施件数の当初見込み数値が記載されており、ある程度定量的なアウトカムの設定は可能なのではないか。また、レビューシートには、これまでの調査結果が「活用」された事例があげられているが、活用事例は、調査件数のほとんどに及ぶのか等、できるだけ明らかにすべきものと思う。</t>
    <phoneticPr fontId="19"/>
  </si>
  <si>
    <t>野心的な目標を掲げる研究開発の受け皿として基金をおき、事業の終了予定なしとされているが、他省のものも含め、３～５年程度で、基金方式、その規模等につき見直す機会をあらかじめ設定しておくべきではないかと思う。</t>
    <phoneticPr fontId="19"/>
  </si>
  <si>
    <t>どの媒体を用いた広報がアウトカムに有為な影響を与えたかの統計学的検討が不十分。電通との関係で随意契約とされている根拠が不明確。電通以外の事業者との関係でも、随契の正当化根拠が不明確。，米国向けなら、新聞の比率はもっと小さくて良いのではないか。</t>
    <phoneticPr fontId="19"/>
  </si>
  <si>
    <t>世界に比類のない成功事例は創出、またはその可能性は確認されたのか。効果検証が不十分</t>
    <phoneticPr fontId="19"/>
  </si>
  <si>
    <t>定量的な目標が設定できないのか、疑問。事業性と社会性に関わる個別の目標ないし検証項目を、年度毎に、内閣府において設定し、それを事業者に検証させないと、事業者の提出物をただ受領するだけで終わるおそれが大きい。</t>
    <phoneticPr fontId="19"/>
  </si>
  <si>
    <t>C-3,C-6 で入札事業者が少なかった理由を伺いたい。地場の事業者以外にも入札要件があるのか。</t>
    <phoneticPr fontId="19"/>
  </si>
  <si>
    <t>Eに随意契約とした根拠を伺いたい</t>
    <phoneticPr fontId="19"/>
  </si>
  <si>
    <t>D-8,9,10 は競争入札でも対応可能だと思われる。</t>
    <phoneticPr fontId="19"/>
  </si>
  <si>
    <t>D-5，7，10 は競争入札でも対応可能だと思われる。</t>
    <phoneticPr fontId="19"/>
  </si>
  <si>
    <t>アウトカムの指標として、80％とする場合、60％とする場合、95％とする場合の、それぞれの設定根拠を確認したい</t>
    <phoneticPr fontId="19"/>
  </si>
  <si>
    <t>随意契約に疑問のある事業がある。例えば、E-H.根拠を伺いたい</t>
    <phoneticPr fontId="19"/>
  </si>
  <si>
    <t>特になし。アウトカムの基準も、妥当であろう</t>
    <phoneticPr fontId="19"/>
  </si>
  <si>
    <t>補助金を利用した後の効果測定もなされるべきではないか。それをアウトカム基準に含めるべきではないか</t>
    <phoneticPr fontId="19"/>
  </si>
  <si>
    <t>事業の有効性が△とされている。これを○にするための手段は明確に計画されているのか</t>
    <phoneticPr fontId="19"/>
  </si>
  <si>
    <t>執行金額との関係については、平成31年度国家戦略特区や「スーパーシティ」の推進に係るシンポジウム開催回数等の説明があった方がよいと思われる。また、「国家戦略特区制度及び『スーパーシティ』構想に係る戦略的広報促進業務」と「『スーパーシティ構想』の普及に向けた広報等業務」の切り分けが見えないので、一定の説明があった方がよいだろう。</t>
    <phoneticPr fontId="19"/>
  </si>
  <si>
    <t>コロナ禍に関連し，再生計画の変更等については適切かつ柔軟な対応が図られているか。利子補給をはじめ制度の拡充の余地はないか。その他制度の更なる見直しの余地はないか。コロナ禍のマイナスの影響に関して，地域の実情を捕捉するための調査等は必要十分に検討されているか。</t>
    <phoneticPr fontId="19"/>
  </si>
  <si>
    <t>「定量的な成果目標」について，「評価（5点満点）結果における全特区の平均値を、3.8以上にすることを目標としている。」としているが，「平均値を、3.8以上にする」については補足説明が必要ではないか。また，「令和元年度については、有識者委員の評価結果が確定していないため、現時点では達成度を判断することができない。」については「事業の有効性」において説明がなされているので割愛してよいのではないか。「事業の効率性」及び「事業の有効性」については，それぞれの問いに対応しない形での回答が見られるが，問いに対して適切な回答となるよう，調整していただきたい。「関連事業」の項目には，他の事業との重複はないかを記載すべきではないか。</t>
    <phoneticPr fontId="19"/>
  </si>
  <si>
    <t>「定量的な成果目標」について，「評価（5点満点）結果における全特区の平均値を、3.8以上にすることを目標としている。」としているが，「全特区の平均値を、3.8以上にすること」については補足的な説明が必要ではないか。また，「令和元年度については、有識者委員の評価結果が確定していないため、現時点では達成度を判断することができない。」については「事業の有効性」において説明がなされているので，割愛してもよいのではないか。「事業の効率性」及び「事業の有効性」については，それぞれの問いに対応しない形での回答が見られるが，問いに対して適切な回答となるよう，調整していただきたい。</t>
    <phoneticPr fontId="19"/>
  </si>
  <si>
    <t>交付金の効果検証についてはかねてより行政事業レビュー等において指摘されていたところであり，一定のとりまとめが行われたことについては高く評価したい。ただし，地方創生の政策効果の当初の狙いについては，出生率の改善と地域経済の活性化，あるいはそれらのためのプロセスの確立が重要であることから，こうした政策の趣旨・目的に接近することを目指し，今後とも手法の洗練に努められたい。</t>
    <phoneticPr fontId="19"/>
  </si>
  <si>
    <t>コロナ禍により，本事業は大きな影響を受けているものと思われる。本事業の推進において，どのようなマイナスの影響が生じているのか，あるいは意図せざる結果が出ているのかをとりまとめていただくことが重要ではないかと思われる。学生の就職状況や県をまたいだ動きなどについては大きな変化があると思われる。次に類似の感染症禍が起きた場合などに参考にしなければならないことになると思われる。外部要因の大きな変化ということになると思われる。</t>
    <phoneticPr fontId="19"/>
  </si>
  <si>
    <t>対象自治体の数は14自治体であり，それらの自治体が目標を設定し，その達成割合について，10以上の自治体が目標を達成するための事業ということだろうか。そういうことであれば，分母が小さいので割合で示すのではなく，数で示した方が分かりやすい。また，個々の自治体の目標達成割合よりも，個々の自治体がどのような目標を立てているのか，その目標設定がそもそも適切なものであるのかという分析が必要と思われる。フォローアップを行っていくということなので，国の責務が重い事業であることを踏まえた適切なフォローアップが行われることを期待する。</t>
    <phoneticPr fontId="19"/>
  </si>
  <si>
    <t>単年度の事業であるため，事業そのものに対するコメントはないが，せっかくの知見であるので，最大限に生かしていただくことを期待する。</t>
    <phoneticPr fontId="19"/>
  </si>
  <si>
    <t>科学技術基本計画の改定期にレビューを行うことは，きわめて重要なことである。今後とも引き続き，科学技術基本計画の改定期に同様のレビューを実施するようにしていただきたい。なお，レビューを実施する時期については6月頃が適正であったかどうかについては，再検討の余地があるのではないか。この時期では次期科学技術基本計画への反映は難しいだろう。本来であれば，科学技術基本計画の策定段階でレビューを行う次期については整理しておいた方がよいと思われる。また，パワーポイントで約100頁の資料では，せっかくの作っても読まれない。見せ方については工夫の余地があるだろう。</t>
    <phoneticPr fontId="19"/>
  </si>
  <si>
    <t>専門性と特殊性が強い事業であるので，一者応札はやむを得ないものと思われる。事業の中身が重要であるので，第一優先事項を調査の実質性の担保に置いていただくことが重要と思われる。コスト削減の努力については評価する。事業内容の抽象度が高いので，よりいっそう読み手側の視点に立ち，説明が分かりやすくなるような工夫をしていただきたい。</t>
    <phoneticPr fontId="19"/>
  </si>
  <si>
    <t>STI for SDGsについては，全体像が見えていない段階であると思われるが，拠出金に見合った国内行政への成果還元及び国内体制整備に関して調査等の知見が生かされ，内閣府が中心となり役割分担の明確化が進むことを期待する。</t>
    <phoneticPr fontId="19"/>
  </si>
  <si>
    <t>「成果目標として、大学・国研等における企業負担研究開発費について、2025年度までに2014年度（1,151億円）比で3倍増を目指す。」との目標については，これまでの類似の取り組みが行われてきたが，十分な成果が見られなかったと思われる。そのため，本事業においては，目標が十分に達成できなかった場合について，なぜ目標が達成できなかったのか，ボトルネックは何か，諸外国の模倣可能な好事例はないかなどの検証が必要となると思われる。</t>
    <phoneticPr fontId="19"/>
  </si>
  <si>
    <t>e-Radの機能拡張については理解できるが，e-Radは文部科学省が担当しているところ，内閣府の政策統括官(科学技術イノベーション担当）が本事業を所管する必要性については，丁寧に説明していただいた方がよいと思われる。</t>
    <phoneticPr fontId="19"/>
  </si>
  <si>
    <t>外部有識者の所見を踏まえ、当該事業について、多角的な観点から検証するなど、より一層事業の有効性・効率性・成果について適切かつ的確に検証するべき。</t>
    <phoneticPr fontId="19"/>
  </si>
  <si>
    <t>本事業は終了予定ではあるが、外部有識者の所見を踏まえて、今後同種事業を実施するにあっては、多角的な観点から検証できるよう、取り組んでもらいたい。</t>
    <rPh sb="0" eb="1">
      <t>ホン</t>
    </rPh>
    <rPh sb="1" eb="3">
      <t>ジギョウ</t>
    </rPh>
    <rPh sb="4" eb="6">
      <t>シュウリョウ</t>
    </rPh>
    <rPh sb="6" eb="8">
      <t>ヨテイ</t>
    </rPh>
    <rPh sb="14" eb="16">
      <t>ガイブ</t>
    </rPh>
    <rPh sb="16" eb="19">
      <t>ユウシキシャ</t>
    </rPh>
    <rPh sb="20" eb="22">
      <t>ショケン</t>
    </rPh>
    <rPh sb="23" eb="24">
      <t>フ</t>
    </rPh>
    <rPh sb="28" eb="30">
      <t>コンゴ</t>
    </rPh>
    <rPh sb="30" eb="32">
      <t>ドウシュ</t>
    </rPh>
    <rPh sb="32" eb="34">
      <t>ジギョウ</t>
    </rPh>
    <rPh sb="35" eb="37">
      <t>ジッシ</t>
    </rPh>
    <rPh sb="45" eb="48">
      <t>タカクテキ</t>
    </rPh>
    <rPh sb="49" eb="51">
      <t>カンテン</t>
    </rPh>
    <rPh sb="53" eb="55">
      <t>ケンショウ</t>
    </rPh>
    <rPh sb="61" eb="62">
      <t>ト</t>
    </rPh>
    <rPh sb="63" eb="64">
      <t>ク</t>
    </rPh>
    <phoneticPr fontId="19"/>
  </si>
  <si>
    <t>外部有識者の所見を踏まえ、当該事業における調達手法について、多角的な観点から検証するなど、より一層事業の有効性・効率性・成果について適切かつ的確に検証するべき。</t>
    <rPh sb="21" eb="23">
      <t>チョウタツ</t>
    </rPh>
    <rPh sb="23" eb="25">
      <t>シュホウ</t>
    </rPh>
    <phoneticPr fontId="19"/>
  </si>
  <si>
    <t>外部有識者の所見のとおり、当該事業における調達手法について説明するとともに、実施省庁と連携して、より一層事業の有効性・効率性・成果について適切かつ的確に検証するべき。</t>
    <rPh sb="21" eb="23">
      <t>チョウタツ</t>
    </rPh>
    <rPh sb="23" eb="25">
      <t>シュホウ</t>
    </rPh>
    <rPh sb="29" eb="31">
      <t>セツメイ</t>
    </rPh>
    <rPh sb="38" eb="40">
      <t>ジッシ</t>
    </rPh>
    <rPh sb="40" eb="42">
      <t>ショウチョウ</t>
    </rPh>
    <rPh sb="43" eb="45">
      <t>レンケイ</t>
    </rPh>
    <phoneticPr fontId="19"/>
  </si>
  <si>
    <t>外部有識者の所見のとおり、当該事業における随意契約の理由を説明するとともに、実施省庁と連携して、より一層事業の有効性・効率性・成果について適切かつ的確に検証するべき。</t>
    <rPh sb="21" eb="23">
      <t>ズイイ</t>
    </rPh>
    <rPh sb="23" eb="25">
      <t>ケイヤク</t>
    </rPh>
    <rPh sb="26" eb="28">
      <t>リユウ</t>
    </rPh>
    <rPh sb="29" eb="31">
      <t>セツメイ</t>
    </rPh>
    <rPh sb="38" eb="40">
      <t>ジッシ</t>
    </rPh>
    <rPh sb="40" eb="42">
      <t>ショウチョウ</t>
    </rPh>
    <rPh sb="43" eb="45">
      <t>レンケイ</t>
    </rPh>
    <phoneticPr fontId="19"/>
  </si>
  <si>
    <t>外部有識者の所見のとおり、アウトカムや事業の効率性等の記載内容の見直し、より一層事業の有効性・効率性・成果について適切かつ的確に検証するべき。</t>
    <rPh sb="19" eb="21">
      <t>ジギョウ</t>
    </rPh>
    <rPh sb="22" eb="25">
      <t>コウリツセイ</t>
    </rPh>
    <rPh sb="25" eb="26">
      <t>トウ</t>
    </rPh>
    <rPh sb="27" eb="29">
      <t>キサイ</t>
    </rPh>
    <rPh sb="29" eb="31">
      <t>ナイヨウ</t>
    </rPh>
    <rPh sb="38" eb="40">
      <t>イッソウ</t>
    </rPh>
    <rPh sb="40" eb="42">
      <t>ジギョウ</t>
    </rPh>
    <rPh sb="43" eb="46">
      <t>ユウコウセイ</t>
    </rPh>
    <rPh sb="47" eb="50">
      <t>コウリツセイ</t>
    </rPh>
    <rPh sb="51" eb="53">
      <t>セイカ</t>
    </rPh>
    <rPh sb="57" eb="59">
      <t>テキセツ</t>
    </rPh>
    <rPh sb="61" eb="63">
      <t>テキカク</t>
    </rPh>
    <rPh sb="64" eb="66">
      <t>ケンショウ</t>
    </rPh>
    <phoneticPr fontId="19"/>
  </si>
  <si>
    <t>外部有識者の所見のとおり、予算執行におけるシンポジウム開催回数等を検証し、事業の有効性・効率性・成果について説明をするべき。
また、同種事業の実施が見受けられるため、事業の有効性・効率性・成果について説明をするとともに、予算の効率的執行に努めるため、調達方法等見直しを検討するべき。</t>
    <rPh sb="13" eb="15">
      <t>ヨサン</t>
    </rPh>
    <rPh sb="15" eb="17">
      <t>シッコウ</t>
    </rPh>
    <rPh sb="27" eb="29">
      <t>カイサイ</t>
    </rPh>
    <rPh sb="29" eb="31">
      <t>カイスウ</t>
    </rPh>
    <rPh sb="31" eb="32">
      <t>トウ</t>
    </rPh>
    <rPh sb="33" eb="35">
      <t>ケンショウ</t>
    </rPh>
    <rPh sb="37" eb="39">
      <t>ジギョウ</t>
    </rPh>
    <rPh sb="40" eb="43">
      <t>ユウコウセイ</t>
    </rPh>
    <rPh sb="44" eb="46">
      <t>コウリツ</t>
    </rPh>
    <rPh sb="46" eb="47">
      <t>セイ</t>
    </rPh>
    <rPh sb="48" eb="50">
      <t>セイカ</t>
    </rPh>
    <rPh sb="54" eb="56">
      <t>セツメイ</t>
    </rPh>
    <rPh sb="66" eb="68">
      <t>ドウシュ</t>
    </rPh>
    <rPh sb="68" eb="70">
      <t>ジギョウ</t>
    </rPh>
    <rPh sb="71" eb="73">
      <t>ジッシ</t>
    </rPh>
    <rPh sb="74" eb="76">
      <t>ミウ</t>
    </rPh>
    <rPh sb="83" eb="85">
      <t>ジギョウ</t>
    </rPh>
    <rPh sb="86" eb="89">
      <t>ユウコウセイ</t>
    </rPh>
    <rPh sb="90" eb="92">
      <t>コウリツ</t>
    </rPh>
    <rPh sb="92" eb="93">
      <t>セイ</t>
    </rPh>
    <rPh sb="94" eb="96">
      <t>セイカ</t>
    </rPh>
    <rPh sb="100" eb="102">
      <t>セツメイ</t>
    </rPh>
    <rPh sb="110" eb="112">
      <t>ヨサン</t>
    </rPh>
    <rPh sb="113" eb="116">
      <t>コウリツテキ</t>
    </rPh>
    <rPh sb="116" eb="118">
      <t>シッコウ</t>
    </rPh>
    <rPh sb="119" eb="120">
      <t>ツト</t>
    </rPh>
    <rPh sb="125" eb="127">
      <t>チョウタツ</t>
    </rPh>
    <rPh sb="127" eb="129">
      <t>ホウホウ</t>
    </rPh>
    <rPh sb="129" eb="130">
      <t>トウ</t>
    </rPh>
    <rPh sb="130" eb="132">
      <t>ミナオ</t>
    </rPh>
    <rPh sb="134" eb="136">
      <t>ケントウ</t>
    </rPh>
    <phoneticPr fontId="19"/>
  </si>
  <si>
    <t>外部有識者の所見のとおり、当該事業における一部契約において調達手法について検討するとともに、実施省庁と連携して、より一層事業の有効性・効率性・成果について適切かつ的確に検証するべき。</t>
    <rPh sb="21" eb="23">
      <t>イチブ</t>
    </rPh>
    <rPh sb="23" eb="25">
      <t>ケイヤク</t>
    </rPh>
    <rPh sb="29" eb="31">
      <t>チョウタツ</t>
    </rPh>
    <rPh sb="31" eb="33">
      <t>シュホウ</t>
    </rPh>
    <rPh sb="37" eb="39">
      <t>ケントウ</t>
    </rPh>
    <rPh sb="46" eb="48">
      <t>ジッシ</t>
    </rPh>
    <rPh sb="48" eb="50">
      <t>ショウチョウ</t>
    </rPh>
    <rPh sb="51" eb="53">
      <t>レンケイ</t>
    </rPh>
    <phoneticPr fontId="19"/>
  </si>
  <si>
    <t>外部有識者の所見のとおり、当該事業における一部契約において調達手法について検討するとともに、より一層事業の有効性・効率性・成果について適切かつ的確に検証するべき。</t>
    <rPh sb="21" eb="23">
      <t>イチブ</t>
    </rPh>
    <rPh sb="23" eb="25">
      <t>ケイヤク</t>
    </rPh>
    <rPh sb="29" eb="31">
      <t>チョウタツ</t>
    </rPh>
    <rPh sb="31" eb="33">
      <t>シュホウ</t>
    </rPh>
    <rPh sb="37" eb="39">
      <t>ケントウ</t>
    </rPh>
    <phoneticPr fontId="19"/>
  </si>
  <si>
    <t>外部有識者の所見を踏まえ、アウトプットの見直しを行うなど、より一層事業の有効性・効率性・成果について適切かつ的確に検証するべき。</t>
    <rPh sb="0" eb="2">
      <t>ガイブ</t>
    </rPh>
    <rPh sb="2" eb="5">
      <t>ユウシキシャ</t>
    </rPh>
    <rPh sb="6" eb="8">
      <t>ショケン</t>
    </rPh>
    <rPh sb="9" eb="10">
      <t>フ</t>
    </rPh>
    <rPh sb="20" eb="22">
      <t>ミナオ</t>
    </rPh>
    <rPh sb="24" eb="25">
      <t>オコナ</t>
    </rPh>
    <phoneticPr fontId="2"/>
  </si>
  <si>
    <t>引き続き、外部専門家を含む「研究・調査企画会議」による事前評価や経費・使途の確認作業等を通じた研究計画の評価を実施し、競争的資金制度の趣旨を踏まえて適正に事業を実施する。</t>
  </si>
  <si>
    <t xml:space="preserve">
　事業の有効性・効果について適切に検証するとともに、予算の効率的執行に努め、執行実績を適切に概算要求に反映させること。</t>
  </si>
  <si>
    <t>事業実施に当たり、リスク管理（規制、指導等）を行う関係行政機関から独立したリスク評価機関としての立場を明確にし、科学的知見に基づくリスク評価（食品中の毒性はどの程度なのか、どのくらいなら食べても健康に影響がないのか等）についてのリスコミを行い、効率的かつ適正な予算の執行等に努める。</t>
  </si>
  <si>
    <t>来年公プロから5年
　引き続き、平成28年度公開プロセスにおける指摘を踏まえ、効率的かつ効果的な参観手法の在り方、参観料の設定手法等の検討、中長期的な視点に立った新たな参観者層の確保等に向けた検討を継続して行うとともに、効果的・効率的な事業を実施し、執行実績を適切に概算要求に反映させること。
　また、一者応札となった要因を検証し、競争性が確保されるよう事業の実施に努めること。</t>
    <rPh sb="7" eb="9">
      <t>ゴネン</t>
    </rPh>
    <rPh sb="110" eb="113">
      <t>コウカテキ</t>
    </rPh>
    <phoneticPr fontId="20"/>
  </si>
  <si>
    <t>―</t>
  </si>
  <si>
    <t>通年公開によって増えるコスト抑制を踏まえポイント数の削減等を実施するとともに、若年層や外国人などの参観者層の拡大、リピーターの増加につながるよう、季節に応じた夜間公開や特別企画を引き続き実施し、様々な試験的取組を通じ、効率的かつ効果的な参観手法のあり方の検討を行う。また、前記の取組において競争性が確保されるよう事業のあり方の検討を行う。</t>
  </si>
  <si>
    <t>若年層や外国人などの参観者層の拡大、リピーターの増加につながるよう、季節に応じた夜間公開や特別企画を引き続き実施するとともに、様々な試験的取組を通じ、効率的かつ効果的な参観手法のあり方の検討を行う。また、執行実績を踏まえた概算要求を行い、調達に際して一社応札となった要因の検証を行い、競争性が確保されるようる事業実施に努める。なお、一般公開運営業務の次年度調達においては、更に分かりやすい仕様や十分な公告期間の確保に加え、ポイント数の削減や一般業務と警備業務を分けて調達するなど、更なる競争性確保のための取組を実施した。</t>
  </si>
  <si>
    <t>引き続き適正な予算の執行、事業成果の検証に努めることとする。また、一者応札となった要因を検証し、競争性が確保されるような見直しを行うように努める。</t>
  </si>
  <si>
    <t>引き続き、効率的な執行に努めるとともに、執行実績を踏まえた予算要求を行った。</t>
  </si>
  <si>
    <t>引き続き、効率的な執行に努めるとともに、執行実績を踏まえた予算要求を行った。国際平和協力研究員のさらなる能力向上・人材育成の推進に努めてまいりたい。</t>
  </si>
  <si>
    <t>国際情勢、国際機関からの要望やジェンダーバランスへの配慮等新たなニーズを踏まえ、備蓄目標、備蓄品目の見直し等の検討に努めてまいりたい。また、従来より公告期間を多めにとる等の対応を行ってきたが、それに加え、仕様内容の再検討等も行うことによって、一層の競争性を確保できるよう努めてまいりたい。</t>
  </si>
  <si>
    <t>（事業①について）
業務のシステム化を進め、効率化を図ることで予算の効率的執行に努める。
（事業②について）
令和2年度から新たな低コストの支援を設けたところであり（支援期間として、1年間、6か月間に加えて3か月間を新設）、引き続き予算の効率的執行に努めていく。また、令和元年度に予算規模を見直したことにより、不用額は大きく減少した。年度ごとの利用者数は増加傾向にあること、コロナ禍による再就職への不安拡大に伴い本事業に対するニーズが高まる可能性があること等も踏まえ、概算要求を行っている。</t>
  </si>
  <si>
    <t>引き続き、勲章等の在庫数の適正化を図りつつ、執行実績や執行見込を概算要求に反映させる。また、一者入札となった要因等の検証を行い、競争性が確保できるよう努める。</t>
    <rPh sb="0" eb="1">
      <t>ヒ</t>
    </rPh>
    <rPh sb="2" eb="3">
      <t>ツヅ</t>
    </rPh>
    <phoneticPr fontId="20"/>
  </si>
  <si>
    <t>「食品安全委員会食品安全確保総合調査の評価に関する指針」（平成25年6月4日調査・研究企画会議決定）を整備し、実施課題の調査報告書（成果物）について、「正確性」、「効率性」及び「有用性」の観点から事後評価を実施しており、評価結果を踏まえ引き続き効率的かつ効果的に事業を実施していく。また、ＳＮＳやホームページ等を活用し、応札者の増加に向けて引き続き取り組む。</t>
  </si>
  <si>
    <t>引き続き事業の実施及び適正な進捗の管理、効率的かつ適正な予算の執行等に努める。</t>
  </si>
  <si>
    <t>事業内容を適切に検証し、予算の効率的執行に努めた上で、国賓等の接遇や一般参観等に支障が生じないよう、施設整備計画に基づき概算要求を行った。また、一者応札となった要因を検証し、競争性が確保されるよう事業の実施に努める。</t>
  </si>
  <si>
    <t>御指摘を踏まえ、新型コロナの影響も十分に考慮しつつ真に必要な概算要求を行うとともに、予算の効率的執行に努めて参りたい。</t>
  </si>
  <si>
    <t>引き続き適正な予算の執行、事業成果の検証等に努めることとする。</t>
  </si>
  <si>
    <t>引き続き、効果的･効率的な事業の実施に努めることとし、効率的に執行した実績を概算要求に反映させること。
また、外部有識者の所見を踏まえ、成果目標及び活動指標の設定の見直しを行うこと。</t>
    <phoneticPr fontId="19"/>
  </si>
  <si>
    <t>引き続き、効果的･効率的な事業の実施に努めることとし、効率的に執行した実績を概算要求に反映させる。また、活動指標及び活動実績を、次世代医療基盤法に関する普及啓発及び匿名加工医療情報の利活用の推進のための説明数に変更した。なお、「認定匿名加工医療情報作成事業者の収集規模人数」という成果指標については、次世代医療基盤法に関する国民・患者の理解が増進されることにより、医療情報の提供に関する国民・患者の協力が得られ、医療情報の収集規模が大きくなることにかんがみると、適切なものと思料される。</t>
    <phoneticPr fontId="19"/>
  </si>
  <si>
    <t>引き続き、効果的･効率的な事業の実施に努めることとし、効率的に執行した実績を概算要求に反映させる。また、活動指標及び活動実績を、次世代医療基盤法に関する普及啓発及び匿名加工医療情報の利活用の推進のための説明数に変更した。なお、「認定匿名加工医療情報作成事業者の収集規模人数」という成果指標については、匿名加工医療情報の利活用が推進されて医療分野の研究開発の成果が現場に還元されることにより、医療情報の提供に関する国民・患者の協力が得られ、医療情報の収集規模が大きくなることにかんがみると、適切なものと思料される。</t>
    <phoneticPr fontId="19"/>
  </si>
  <si>
    <t>「新型コロナウイルス対策関連要望額」35</t>
    <phoneticPr fontId="19"/>
  </si>
  <si>
    <t>行政事業レビュー推進チームの所見を踏まえ、適切な経費の執行に努めつつ、必要な支援を実施するよう努める。</t>
    <phoneticPr fontId="19"/>
  </si>
  <si>
    <t>事業を実施する市町村と連携し、行政事業レビュー推進チームの所見を踏まえて、効果的・効率的な事業の実施に努める。
目標値については、交付対象市町村が令和元年度14市町村から令和2年度においては30市町村を超える状況となっており、今後も増えていくものと思われる。また、市町村ごとの成果目標は必ずしも一市町村一目標ということではなく複数の目標を持っていることから、数で示すよりも割合で示す方がより適切だと考えている。ご指摘を踏まえて適切にフォローアップを行っていく。</t>
    <phoneticPr fontId="19"/>
  </si>
  <si>
    <t>「新型コロナウイルス対策関連要望額」300</t>
    <rPh sb="1" eb="3">
      <t>シンガタ</t>
    </rPh>
    <rPh sb="10" eb="12">
      <t>タイサク</t>
    </rPh>
    <rPh sb="12" eb="14">
      <t>カンレン</t>
    </rPh>
    <rPh sb="14" eb="16">
      <t>ヨウボウ</t>
    </rPh>
    <rPh sb="16" eb="17">
      <t>ガク</t>
    </rPh>
    <phoneticPr fontId="19"/>
  </si>
  <si>
    <t>引き続き、効果的･効率的な事業の実施に努めることとし、効率的に執行した実績を概算要求に反映させること。
また、外部有識者の所見を踏まえ、成果目標の設定の見直しを行うこと。</t>
    <phoneticPr fontId="19"/>
  </si>
  <si>
    <t>引き続き、効果的･効率的な事業の実施に努めることとし、効率的に執行した実績を概算要求に反映させること。
また、外部有識者の所見を踏まえ、事業終了（予定）年度の設定の見直しを行うこと。</t>
    <phoneticPr fontId="19"/>
  </si>
  <si>
    <t>所見を踏まえて、引き続き、当業務を通じて得られた知見を基に、AMEDが適切に民間企業等に支出・回収するよう事業管理に努め、効果的･効率的な予算要求及び予算執行を行うことができるよう努めてまいりたい。</t>
    <phoneticPr fontId="19"/>
  </si>
  <si>
    <t>執行等改善</t>
  </si>
  <si>
    <t>外部有識者からの所見を踏まえ、事業終了年度を設定しました。</t>
    <phoneticPr fontId="19"/>
  </si>
  <si>
    <t>令和６年度</t>
    <rPh sb="0" eb="2">
      <t>レイワ</t>
    </rPh>
    <phoneticPr fontId="19"/>
  </si>
  <si>
    <t>有識者による現地訪問等の支援を通して各都市における取組の実効性を高めることにより国際レベルの好事例を創出するとともに、各取組の進捗状況について評価等を行い効果検証を実施してきたところ。また、それらの取組事例については、国際フォーラムにおける情報発信や海外都市に対するノウハウ提供等の普及展開を通じて、国内外の地域課題解決に貢献してきた。
加えて、上記取組や好事例の普及展開は、「地方創生に向けたSDGs推進に事業」における「SDGs未来都市」や「自治体SDGsモデル事業」等に貴重な示唆を与えるものであり、相当程度の効果が得られた。
当該事業はSDGsの理念と軌を一にするものであり、今後についても「地方創生に向けたＳＤＧｓ推進事業（事業番号0020）」と統合的に取り組んでまいりたい。</t>
  </si>
  <si>
    <t>今後も事業の有効性等について検証を行い予算の効率的執行に努めていく。また、引き続き地方公共団体によるＳＤＧｓの達成に向けた優れた取組を公募のうえ選定し、特に先導的な取組についてはモデル事業として資金的支援を行い、その成功事例の調査・普及展開等の実施や官民連携の強化等により、ＳＤＧｓの取組を国内外へ広く発信し、地方創生の深化につなげる。</t>
  </si>
  <si>
    <t>「新型コロナウイルス対策関連要望額」793</t>
    <rPh sb="1" eb="3">
      <t>シンガタ</t>
    </rPh>
    <rPh sb="10" eb="12">
      <t>タイサク</t>
    </rPh>
    <rPh sb="12" eb="14">
      <t>カンレン</t>
    </rPh>
    <rPh sb="14" eb="16">
      <t>ヨウボウ</t>
    </rPh>
    <rPh sb="16" eb="17">
      <t>ガク</t>
    </rPh>
    <phoneticPr fontId="19"/>
  </si>
  <si>
    <t>執行実績も踏まえて経費を精査の上、令和３年度の執行見込みも勘案して要求することとした。</t>
  </si>
  <si>
    <t>「新型コロナウイルス対策関連要望額」107</t>
    <phoneticPr fontId="19"/>
  </si>
  <si>
    <t>所見を踏まえ、適正な事業の実施、予算の執行に努める。</t>
  </si>
  <si>
    <t>「２年度１次補正　759百万円」
「新型コロナウイルス対策関連要望額」1,110</t>
    <phoneticPr fontId="19"/>
  </si>
  <si>
    <t>引き続き予算執行管理を徹底するとともに、本政策の広報は、制度に対する国民の理解向上につながり、また、制度を利用する自治体や民間事業者にとって有意義なものであるため、より効果的な事業になるよう工夫に努める。</t>
  </si>
  <si>
    <t>予算の効率的な執行に努めるとともに、執行実績を踏まえ、中心市街地活性化施策のより効果的な制度運用を行うため、概算要求を行った。</t>
  </si>
  <si>
    <t>縮減</t>
  </si>
  <si>
    <t>事業の有効性・効率性・成果について適切かつ的確に検証し、適正な予算要求・執行に努める。</t>
  </si>
  <si>
    <t>コロナ禍に関連し、地域再生計画の変更を含め臨時の認定を行った。また、利子補給制度をはじめ、地域再生制度を活用して行われている地域の自主的かつ自律的な取組がより効果的なものとなるよう、引き続き制度の周知を進めていく。今後も地域再生制度に関する調査・検証等を行うとともに、地方公共団体に対し必要なフォローアップを行い地域の実情を把握できるよう努める。</t>
  </si>
  <si>
    <t>寄附額及び寄附件数は平成28年度から令和元年度にかけ、約4.5倍(H28：約7.5億円→R1：約33.8億円)、約2.6倍（H28：517件→R1：1,327件）となっており、制度や活用事例等の周知といった広報の効果も現れてきていると考える。所見を踏まえ、予算の効率的執行に努める。今後とも、本税制の更なる活用促進を図るため、地方公共団体や民間企業等に向けた、制度内容や活用事例等に係る広報をさらに強化していく。</t>
  </si>
  <si>
    <t>「新型コロナウイルス対策関連要望額」70</t>
    <phoneticPr fontId="19"/>
  </si>
  <si>
    <t>「定量的な成果目標」について、外部有識者の意見を反映させるとともに、アウトカムや事業の効率性等の記載内容の見直し、より一層事業の有効性・効率性・成果について適切かつ的確に検証を行った。</t>
  </si>
  <si>
    <t>本事業の有効性・効率性・成果について、引き続きフォローアップを行い実態を把握するとともに、これまでの執行実績等も踏まえて予算要求を行った。</t>
  </si>
  <si>
    <t>交付金事業の効果測定や検証、適切な交付金活用のためのフォローアップを行い、予算の効率的執行に努めてまいりたい。</t>
  </si>
  <si>
    <t>引き続き、事業の有効性・効率性・成果について適切かつ的確に検証しつつ、予算の効率的執行に努めてまいりたい。</t>
  </si>
  <si>
    <t>地方創生推進交付金事業及び地方創生拠点整備交付金事業のより一層の適切かつ的確な検証に努めてまいりたい。</t>
  </si>
  <si>
    <t>インターンシップについて、「新しい生活様式」にも対応し、オンラインでの効果的な実施を含め、地域において魅力的なインターンシップを推進することが求められていることから、必要な経費を新型コロナウイルス対策関連要望額として計上し、概算要求にも反映させた。今後も、所見を踏まえ、事業の有効性・効率性・成果について適切かつ的確な検証に努めてまいりたい。</t>
  </si>
  <si>
    <t>「新型コロナウイルス対策関連要望額」26</t>
    <phoneticPr fontId="19"/>
  </si>
  <si>
    <t>「新型コロナウイルス対策関連要望額」9</t>
    <phoneticPr fontId="19"/>
  </si>
  <si>
    <t>「新型コロナウイルス対策関連要望額」3</t>
    <phoneticPr fontId="19"/>
  </si>
  <si>
    <t>令和２年度を終了予定年度としていたが、地域課題の解決に取り組む社会的事業者だけでなく、地域資源の活用に取り組む地域商社などの取組の促進を図ることが社会的課題の解決に向け必要であり、地方公共団体からのニーズが高いことから引き続き事業を継続する。事業については所見を踏まえ、多様な観点から検証できるよう取り組んでまいりたい。</t>
    <phoneticPr fontId="19"/>
  </si>
  <si>
    <t>「新型コロナウイルス対策関連要望額」30</t>
    <phoneticPr fontId="19"/>
  </si>
  <si>
    <t>引き続き、事業の有効性・効率性・成果を適切に検証するとともに、予算の効率的執行に努める。</t>
  </si>
  <si>
    <t>開館初年度の運営状況を踏まえ、効果の測定に関して検討する。
また、専門的知見が必要なことから、結果的に一者応札となることがあるが、その実態を把握、要因を分析していき、引き続き改善に努めていく。</t>
  </si>
  <si>
    <t>「新型コロナウイルス対策関連要望額」90</t>
    <phoneticPr fontId="19"/>
  </si>
  <si>
    <t>引き続き、事業の適切な進捗管理、予算の効果的かつ効率的な予算執行に努めること。</t>
    <phoneticPr fontId="19"/>
  </si>
  <si>
    <t>外部有識者の所見を踏まえ、政策評価について検討するとともに、引き続き、事業の適切な進捗管理、予算の効果的かつ効率的な予算執行に努めること。</t>
    <phoneticPr fontId="19"/>
  </si>
  <si>
    <t>予定通り終了</t>
  </si>
  <si>
    <t>外部有識者の所見について、道州制の重要性を再度説明するとともに、引き続き、事業の適切な進捗管理、予算の効果的かつ効率的な予算執行に努めること。</t>
    <phoneticPr fontId="19"/>
  </si>
  <si>
    <t>道州制特区法は、地方分権の推進及び行政の効率化に資するとともに、特定広域団体の自立的発展に寄与することを目的とするものである。特定広域団体による広域行政の推進状況、また、国が講じている措置等（国から特定広域団体への権限移譲等）について、道州制特別区域基本方針に基づくフォローアップ調査を実施して状況を把握し、改善すべき事項を検証することは、同法の施行に係る事務として継続する必要がある。
また、令和２年度は、道州制特別区域基本方針の計画期間が満了となり、これまでの計画期間の評価を行い、必要に応じ計画期間の延長を行う予定であり、さらに同法のより一層の推進が見込まれる。計画期間延長後の特定広域団体からの提案の状況を見ながら検討していく。</t>
    <phoneticPr fontId="19"/>
  </si>
  <si>
    <t>令和3年度概算要求において、新型コロナウィルス感染症のPPP／PFI事業への影響について調査・分析等を実施する為に必要な経費を反映している。</t>
    <phoneticPr fontId="19"/>
  </si>
  <si>
    <t>引き続き、事業の適切な実施及び説明責任を果たすとともに、一者応札の是正に努めること。</t>
    <phoneticPr fontId="19"/>
  </si>
  <si>
    <t>引き続き、事業の適切な実施及び説明責任を果たすとともに、一者応札の是正に努めたい。</t>
    <phoneticPr fontId="19"/>
  </si>
  <si>
    <t>引き続き、事業の適切な進捗管理、予算の効果的かつ効率的な予算執行に努めたい。</t>
    <phoneticPr fontId="19"/>
  </si>
  <si>
    <t>引き続き、事業の適切な進捗管理、予算の効果的かつ効率的な予算執行に努める。</t>
    <phoneticPr fontId="19"/>
  </si>
  <si>
    <t>一者応札の現状について、引き続き参入可能な事業者の事前調査及び参入要件の緩和を検討するなど、一者応札の是正に努めること。</t>
    <phoneticPr fontId="19"/>
  </si>
  <si>
    <t>一者応札については、引き続き、市場価格調査を行い多数の業者に呼びかけを行うなどして、入札参加企業を増やすことに努める。また、仕様書を工夫して作成するなど、公示期間を2週間以上とり幅広く周知するよう取り組み、より一層の効率化を図る。　</t>
    <phoneticPr fontId="19"/>
  </si>
  <si>
    <t>引き続き市場価格調査の実施や十分な公告期間の確保、参入要件の緩和について検討を行い、一者応札の是正に努める。</t>
    <phoneticPr fontId="19"/>
  </si>
  <si>
    <t>引き続き、事業の適切な進捗管理、予算の効率的かつ適正な予算執行に努める。</t>
    <phoneticPr fontId="19"/>
  </si>
  <si>
    <t>引き続き専門性の高い分野の入札に関しては、参入可能な事業者の事前調査及び参入要件の緩和を検討するなど、一者応札の是正に努めること。</t>
    <phoneticPr fontId="19"/>
  </si>
  <si>
    <t>入札説明会の開催や競争性を高めるために公募案件の周知を行うとともに設計仕様書を公開して参入の容易化を行っているが、引き続き改善策を検討する。</t>
    <phoneticPr fontId="19"/>
  </si>
  <si>
    <t>引き続き、参入可能な事業者の事前調査及び参入要件の緩和等を検討するなど、一者応札の是正に努めるとともに、事業の計画的かつ適正な予算執行に努めること。</t>
    <phoneticPr fontId="19"/>
  </si>
  <si>
    <t>引き続き、入札案件の積極的な情報提供を継続するとともに、事業の計画的かつ適正な予算執行に向け検討していく。</t>
    <phoneticPr fontId="19"/>
  </si>
  <si>
    <t>入札説明会の開催や公募案件の周知を行っているが、引き続き、複数の事業者にとって応札可能なものとなるよう更なる検討を行っていく。</t>
    <phoneticPr fontId="19"/>
  </si>
  <si>
    <t>契約に当たっては、一般競争入札方式により競争性の確保に努めたが、入札説明会に３者参加したものの結果として一者応札となった。</t>
    <phoneticPr fontId="19"/>
  </si>
  <si>
    <t>本事業は令和元年度で終了しているが、今後他の類似事業を行う際は、入札公告に際し、当該事業が実施と思われる事業者へ公告に関する情報の提供を行う。また入札説明会に参加したが入札に参加しなかった者からその理由を確認し、入札に参加しやすい工夫等について検討する。</t>
    <phoneticPr fontId="19"/>
  </si>
  <si>
    <t>更なる事業の見直し及び効果的かつ効率的な予算執行に努める。</t>
    <phoneticPr fontId="19"/>
  </si>
  <si>
    <t>引き続き、公告後、これまでに応札実績のある事業者や入札説明書を取りに来た事業者に対し、公告内容を連絡する等の対応を行う。</t>
    <phoneticPr fontId="19"/>
  </si>
  <si>
    <t>外部有識者の所見を踏まえ、成果目標を検討するとともに、引き続き、事業の適切な進捗管理、予算の効果的かつ効率的な予算執行に努めること。</t>
    <phoneticPr fontId="19"/>
  </si>
  <si>
    <t>外部有識者の所見を踏まえ、成果目標を検討するとともに、引き続き、事業の適切な進捗管理、予算の効果的かつ効率的な予算執行に努める。</t>
    <phoneticPr fontId="19"/>
  </si>
  <si>
    <t>外部有識者の所見について、体系的な整備は図られていると思われるため、追加で記載するとともに、引き続き、目標達成に向けたより効果的な事業手法を検討するとともに、一者応札の是正に努めること。</t>
    <phoneticPr fontId="19"/>
  </si>
  <si>
    <t>ご指摘の「支援センター」（配偶者暴力相談支援センター）については、配偶者暴力（ＤＶ）の被害者の相談支援を行うために、配偶者からの暴力の防止及び被害者の保護等に関する法律第３条に即し、都道府県には設置義務、市町村には設置の努力義務が課せられているものである。
一方で、「ワンストップ支援センター」（性犯罪・性暴力被害者のためのワンストップ支援センター）については、性犯罪・性暴力の被害者の支援を行うために、各都道府県において少なくとも一つ整備され、都道府県の予算によって運営されているものである。
ＤＶ被害者支援及び性犯罪・性暴力被害者支援に当たっては、それぞれの分野において、地域の官民の関係者の連携した取組を推進している。
また、引き続き、目標達成に向けたより効果的な広報活動の実施に努めるとともに、一者応札の是正に向けて調達における競争性の確保に努める。</t>
    <phoneticPr fontId="19"/>
  </si>
  <si>
    <t>外部有識者のコメントを踏まえ、随意契約の理由を記載するとともに、一者応札の現状について、引き続き参入可能な事業者の事前調査及び参入要件の緩和を検討するなど、一者応札の是正に努めること。</t>
    <phoneticPr fontId="19"/>
  </si>
  <si>
    <t>E-Hについては、会計法第29条の3第5項に基づく少額随意契約を実施しており、少額随意契約となる契約については、実績等も勘案しつつ、可能な限り見積もり合わせを行っている。
一者応札案件については、所見を十分踏まえ、引き続き是正に努める。</t>
    <phoneticPr fontId="19"/>
  </si>
  <si>
    <t>所見を踏まえ、引き続き事業の適切な進捗管理、予算の効率的かつ適正な執行に努める。</t>
    <phoneticPr fontId="19"/>
  </si>
  <si>
    <t>一者応札の現状について、引き続き参入可能な事業者の事前調査及び参入要件の緩和を検討するなど、一者応札の是正に努める。</t>
    <phoneticPr fontId="19"/>
  </si>
  <si>
    <t>引き続き、事業の適切な進捗管理、予算の適切かつ効率的な執行に努めること。</t>
    <phoneticPr fontId="19"/>
  </si>
  <si>
    <t>所見を踏まえ、引き続き必要な経費を要求し、事業の適切な進捗管理、適切かつ効率的な執行に努める。</t>
    <phoneticPr fontId="19"/>
  </si>
  <si>
    <t>一者応札となった事業については、行政事業レビュー推進チームの所見を踏まえ、引き続きその是正に努めることとする。</t>
    <phoneticPr fontId="19"/>
  </si>
  <si>
    <t>受講者アンケート等を踏まえ適宜、事業の見直しを行い、引き続き効率的かつ効果的な事業運営および予算執行に努める。なお、令和元年度執行のなかった在外研究員旅費については令和2年度より削減した。</t>
    <phoneticPr fontId="19"/>
  </si>
  <si>
    <t>一者応札の是正に留意の上、引き続き、予算を効果的かつ効率的に執行するための取組に努める。</t>
    <phoneticPr fontId="19"/>
  </si>
  <si>
    <t>ご指摘を踏まえ、事業の適切な進捗管理、予算の効率的かつ適切な予算執行に努めてまいりたい。</t>
    <phoneticPr fontId="19"/>
  </si>
  <si>
    <t>引き続き、一者応札の是正に努め、事業の計画的かつ適正な予算執行に努める。</t>
    <phoneticPr fontId="19"/>
  </si>
  <si>
    <t>一者応札に係わる今後の対処として、30日以上の市場価格調査・公告期間の確保、分かりやすい仕様書の作成、履行期間の十分な確保に取り組むこととする。</t>
    <phoneticPr fontId="19"/>
  </si>
  <si>
    <t>一者応札について、参入可能な事業者の事前調査を行うなど、今後とも一者応札の是正に努める。</t>
    <phoneticPr fontId="19"/>
  </si>
  <si>
    <t>令和元年度に終了予定であったが、不測の事態で予算を繰り越したため、当該経費について、事業の適切な進捗管理、効率的な予算執行に努めること。</t>
    <phoneticPr fontId="19"/>
  </si>
  <si>
    <t>所見を踏まえ、施設整備にあたっては、事業が全て完了するまで適切な進捗管理を行うとともに、効果的・効率的な予算執行に努めることとする。</t>
    <phoneticPr fontId="19"/>
  </si>
  <si>
    <t>令和２年度で事業が終了予定だが、予算を繰り越しており、引き続き、事業の適切な進捗管理、効率的な予算執行に努めること。</t>
    <phoneticPr fontId="19"/>
  </si>
  <si>
    <t>本事業に基づいて各市区町村において行われた商品券の販売・利用は令和元年度末までに終了したところ、令和２年度においては、換金処理等も含めた各自治体における事業の完了状況に応じた適切な進捗管理、効率的な予算執行に努めるとともに、事業の評価・検証を行う。</t>
    <phoneticPr fontId="19"/>
  </si>
  <si>
    <t>執行実績及び事業全体の効率化を検討 し、概算要求に適切に反映させること。</t>
    <phoneticPr fontId="19"/>
  </si>
  <si>
    <t>引き続き、効果的･効率的な事業の実施等に努める。</t>
    <phoneticPr fontId="19"/>
  </si>
  <si>
    <t>引き続き、効果的･効率的な事業の実施に努めることとし、効率的に執行した実績を概算要求に反映させること。</t>
    <phoneticPr fontId="19"/>
  </si>
  <si>
    <t>効果的･効率的な事業の実施に向けて、引き続きコスト削減に対する取組を実施していくこととする。</t>
    <phoneticPr fontId="19"/>
  </si>
  <si>
    <t>引き続き、実施した広報の効果等の分析を踏まえつつ、PDCAサイクルの実施を基本に据え、効率的・効果的な広報の実施に努める。</t>
    <phoneticPr fontId="19"/>
  </si>
  <si>
    <t>引き続き、実施した広報の効果等の分析を踏まえつつ、PDCAサイクルの実施を基本に据えて、効果的・効率的な広報の実施に努めるとともに、予算を効率的に執行し、概算要求に反映させる。</t>
    <phoneticPr fontId="19"/>
  </si>
  <si>
    <t>引き続き効果的･効率的な事業の実施に努め、次年度以降も効率的に執行した実績を概算要求に反映させる。</t>
    <phoneticPr fontId="19"/>
  </si>
  <si>
    <t>引き続き、国民に対し分かりやすい情報の発信に努めるとともに、効率的に執行した実績を概算要求に反映させること。</t>
    <phoneticPr fontId="19"/>
  </si>
  <si>
    <t>引き続き、国民に対し分かりやすい情報の発信に努め、効率的・効果的な広報に努める。</t>
    <phoneticPr fontId="19"/>
  </si>
  <si>
    <t>常に変化する国際情勢やメディア環境に迅速かつ柔軟に対応し、同じ予算でより多くの成果を引き出すため、広報ターゲット及びテーマを一層明確化する等、費用対効果が顕著になるよう取り組む。事業の実施に当たっては、関係省庁等との連携を強化し、あらゆる広報ツールを通じて効果的・効率的な広報を目指す。また、年間の広報効果測定のための調査をさらに改善し、より今後の広報に役立つ形でのPDCAサイクルを確立し、継続的な改善に努める。</t>
    <phoneticPr fontId="19"/>
  </si>
  <si>
    <t>引き続き、事業の効果検証を踏まえ改善や効率化を検討し、効果的･効率的な事業の実施に努めること。</t>
    <phoneticPr fontId="19"/>
  </si>
  <si>
    <t>引き続き、実施した世論調査結果の活用状況を把握しつつ、ＰＤＣＡサイクルを実施し、予算の効率的な執行に努めることとする。</t>
    <phoneticPr fontId="19"/>
  </si>
  <si>
    <t>点検対象外</t>
    <phoneticPr fontId="19"/>
  </si>
  <si>
    <t>引き続き、効率的な経費の執行に努めるとともに、執行実績を概算要求に適切に反映させること。</t>
    <phoneticPr fontId="19"/>
  </si>
  <si>
    <t>行政事業レビュー推進チームの所見を踏まえ、引き続き効率的な経費の執行に努め、執行実績を概算要求に適切に反映させる。</t>
  </si>
  <si>
    <t>点検対象外</t>
    <phoneticPr fontId="19"/>
  </si>
  <si>
    <t>昨年度の公開プロセスの結果を受けて新たにアウトカムを設定しているが、事業全体の抜本的改善とは言えないため、引き続き改善を進めること。</t>
    <phoneticPr fontId="19"/>
  </si>
  <si>
    <t>・アウトカムの設定及び概算要求については、引き続き必要な見直しを行い、より適切なものとなるよう努めて参りたい。</t>
    <phoneticPr fontId="19"/>
  </si>
  <si>
    <t>引き続き、効果的･効率的な事業の実施に努めること。また、効率的に執行した実績を概算要求に反映させること。</t>
  </si>
  <si>
    <t>引き続き、効果的･効率的な事業の実施に努めること。また、効率的に執行した実績を概算要求に反映させること。</t>
    <phoneticPr fontId="19"/>
  </si>
  <si>
    <t>引き続き、効果的･効率的な事業の実施に努めて参りたい。</t>
    <phoneticPr fontId="19"/>
  </si>
  <si>
    <t>引き続き、効果的・効率的な事業の実施等に努めるとともに、概算要求においては、単価の改定に伴い増額となったところもあるが、真に必要な経費について精査を行い、前年度予算額を超えないものとした。</t>
    <phoneticPr fontId="19"/>
  </si>
  <si>
    <t>引き続き、効果的･効率的な事業の実施等に努めてまいりたい。</t>
    <phoneticPr fontId="19"/>
  </si>
  <si>
    <t>政策統括官（政策調整担当）</t>
    <rPh sb="0" eb="2">
      <t>セイサク</t>
    </rPh>
    <rPh sb="2" eb="4">
      <t>トウカツ</t>
    </rPh>
    <rPh sb="4" eb="5">
      <t>カン</t>
    </rPh>
    <rPh sb="6" eb="8">
      <t>セイサク</t>
    </rPh>
    <rPh sb="8" eb="10">
      <t>チョウセイ</t>
    </rPh>
    <rPh sb="10" eb="12">
      <t>タントウ</t>
    </rPh>
    <phoneticPr fontId="17"/>
  </si>
  <si>
    <t>事業内容の一部改善</t>
  </si>
  <si>
    <t>交通安全対策基本法に基づき作成される交通安全基本計画のほか、交通安全対策に関わる施策の調査研究は、引き続き、効果的･効率的な事業の実施に努めることとしながらも、外部有識者の所見も踏まえ、アウトカムの目標達成のため、交通安全意識の向上を目的とした事業などについて、抜本的な見直しが必要ではないか。</t>
    <phoneticPr fontId="19"/>
  </si>
  <si>
    <t>年度内に改善を検討</t>
  </si>
  <si>
    <t>今年度においては、新型コロナウイルス感染症といった中、これまでの活動に加えて、国民に広く普及しているSNSを活用する等さらに幅広く交通安全意識の向上に資する広報・啓発を実施する。また、令和３年度要求では調査研究の一環として、より啓発効果が高い啓発資料の作成及び年齢や交通事故の状況別にどのような啓発方法が適切かといった調査に係る要求をし、その後の広報・啓発活動に生かすこととしたい。
　さらに、令和３年度から始まる第11次交通安全基本計画の作成に当たり、中央交通安全対策会議専門委員会議等において更なるアウトカム指標の向上に資する取組を検討する。</t>
    <phoneticPr fontId="19"/>
  </si>
  <si>
    <t>引き続き、効果的･効率的な事業の実施に努めることとし、効率的に執行した実績を概算要求に反映させること。</t>
    <phoneticPr fontId="19"/>
  </si>
  <si>
    <t>子供の貧困対策に関する調査研究については、「子どもの貧困対策の推進に関する法律」において必要な施策として講ずるものとされており、令和元年６月の同法改正時の国会における決議では、「子どもの貧困に関する調査が全国的に実施されるよう努めること」とされ施策の効果を高める段階にあると考え、全国的調査の実施に必要な経費を概算要求している。</t>
    <phoneticPr fontId="19"/>
  </si>
  <si>
    <t>事業の有効性及び事業効果について適切に検証するとともに、予算の効率的執行に努め、執行実績を適切に概算要求に反映させるべき。</t>
    <phoneticPr fontId="19"/>
  </si>
  <si>
    <t>令和元年６月の「子どもの貧困対策推進法」の改正により市町村に計画策定の努力義務が課されたことを踏まえ、計画策定に必要な実態調査の調査項目例（平成２年３月作成）を提供するとともに、地方での市町村向け説明会等により、交付金の活用事例及び事業効果を説明し積極的な活用を促すことに加え、コロナ禍で支援の必要性が高まる中、地方自治体からの要望を踏まえ、より使いやすい交付金にすることで、今後も予算の効率的な執行に努めてまいりたい。</t>
    <phoneticPr fontId="19"/>
  </si>
  <si>
    <t>外部有識者の所見も踏まえてアウトカムの指標の設定根拠を明確にし、指標が適正か検討の上、適宜指標や目標の見直しを検討すること。また、引き続き事業の実施のために必要な予算の確保に努め、適正な予算の執行に努めること。</t>
    <phoneticPr fontId="19"/>
  </si>
  <si>
    <t>アウトカムの指標における目標は過去の実績を基に設定していたところであるが、目標が達成された指標があったことも踏まえ、更なる事業の充実を目指し、指標や目標の見直しを検討することとしたい。また、事業の安全な実施に向け令和３年度概算要求においては新たに船事業における新型コロナ対策費等を盛り込んだところであり、引き続き適正な予算の執行に努めて参りたい。</t>
    <phoneticPr fontId="19"/>
  </si>
  <si>
    <t>引き続き、適正な予算執行に努める。</t>
    <phoneticPr fontId="19"/>
  </si>
  <si>
    <t>引き続き、事業の有効性及び事業効果について適切に検証するとともに、予算の効率的執行に努め、執行実績を適切に概算要求に反映させるべき。</t>
    <phoneticPr fontId="19"/>
  </si>
  <si>
    <t>・これまでの行政改革推進会議における指摘（通告）も踏まえ、引き続き、中期的な事業効果の測定に資する成果目標の設定や参考指標の把握・検証を行っている。
・概算要求については、執行実績を反映させ、令和２年度概算要求額25.5億円→令和３年度概算要求額20.0億円とした。</t>
    <phoneticPr fontId="19"/>
  </si>
  <si>
    <t>引き続き、事業の実施のために必要な予算確保に努め、適正な予算の執行に努めること。</t>
    <phoneticPr fontId="19"/>
  </si>
  <si>
    <t>引き続き、児童手当支給対象者に確実に手当を支給できるよう努めてまいりたい。</t>
    <phoneticPr fontId="19"/>
  </si>
  <si>
    <t>外部有識者からの所見も踏まえ、アウトカム基準の追加等の見直しを検討しつつ、引き続き、事業の実施のために必要な予算確保に努め、適正な予算の執行に努めること。</t>
  </si>
  <si>
    <t>本事業は、市町村等が行う教育・保育の提供に対して国として義務的負担を行うものであるため、子育て安心プランにおける成果目標の達成状況も踏まえたアウトカム基準を検討しつつ、引き続き、事業の実施のために必要な予算確保に努め、適正な予算の執行に努めてまいりたい。</t>
    <phoneticPr fontId="19"/>
  </si>
  <si>
    <t>子ども・子育て支援法に基づく地域子ども・子育て支援事業が市町村で実施されるよう、事業の推進に努めてまいりたい。</t>
  </si>
  <si>
    <t>外部有識者の所見も踏まえ、事業の有効性の検討を行いながら、引き続き、事業の実施のために必要な予算確保に努め、適正な予算の執行に努めること。</t>
    <phoneticPr fontId="19"/>
  </si>
  <si>
    <t>令和2年3月に企業主導型保育事業点検・評価委員会による内閣府に対する要請も踏まえながら、附帯条件を付した上で、（公財）児童育成協会を実施機関として決定した。
これまで、体制整備の工程案や新規申請に対する審査基準、既存施設に対する保育面を中心とした指導・監査基準などについて、委員会の議論を経て策定したところであり、今後も事業の実施状況等について、委員会において継続的に点検・評価していくことで、適正な予算執行に努めてまいりたい。</t>
    <phoneticPr fontId="19"/>
  </si>
  <si>
    <t>外部有識者の所見も踏まえ、周知・広報活動を行う上で状況に応じて臨機応変に対応しながら、引き続き、効果的･効率的な事業の実施に努めること。また、効率的に執行した実績を概算要求に反映させること。</t>
    <phoneticPr fontId="19"/>
  </si>
  <si>
    <t>イベント等を活用した広報を行わず、サイネージ等を中心に広報を行うこととする等、コロナ禍の中で状況に応じて事業を実施している。引き続き、臨機応変に対応しながら効果的･効率的な事業の実施に努めるとともに、効率的に執行した実績を概算要求に反映させる。</t>
    <phoneticPr fontId="19"/>
  </si>
  <si>
    <t>調達にあたり競争性の確保を行うとともに、効果的･効率的な事業の実施に努めることとし、効率的に執行した実績を概算要求に反映させること。</t>
    <phoneticPr fontId="19"/>
  </si>
  <si>
    <t>調達や事業の実施にあたっては、番号制度推進管理補佐官に相談・助言いただくなど、競争性の確保及び効果的・効率的な事業の実施に努めているところ。また、左記のとおり効率的に執行した実績を踏まえ、来年度の情報システム予算の一括要求を実施している。</t>
    <phoneticPr fontId="19"/>
  </si>
  <si>
    <t>引き続き、効果的･効率的な事業の実施に努めるとともに、効率的な執行の実績を概算要求に反映させること。</t>
    <phoneticPr fontId="19"/>
  </si>
  <si>
    <t>引き続き、中長期の整備計画に基づく、効果的かつ効率的な整備を行う。
また、後年度における負担も考慮しつつ、改修等の必要性が高い場合に適切な整備を行う。</t>
    <phoneticPr fontId="19"/>
  </si>
  <si>
    <t>一部事業において入札業者が少なかった理由としては、東京五輪に係る建設需要が高まったことによる鋼材等の材料不足が原因で、入札に参加する業者が限定されていたことが考えられるが、今年度においては材料不足は解消される見込みである。外部有識者や行政事業レビュー推進チームの所見を踏まえ、事業実施省庁との権限を明確化し、事業実施省庁と連携のもと、事業の有効性・効果の検証及び事業の進捗状況の的確な把握を行い、適正な予算の執行や概算要求への反映に努めたい。</t>
  </si>
  <si>
    <t>行政事業レビュー推進チームの所見を踏まえ、事業実施省庁との権限を明確化し、事業実施省庁と連携のもと、事業の有効性・効果の検証及び事業の進捗状況の的確な把握を行い、適正な予算の執行や概算要求への反映に努めたい。</t>
  </si>
  <si>
    <t>行政事業レビュー推進チームの所見を踏まえ、事業実施省庁と連携し、事業の進捗状況を的確に把握するとともに、事業の有効性・効果について適切に検証してまいりたい。</t>
  </si>
  <si>
    <t>行政事業レビュー推進チームの所見を踏まえ、引き続き事業の進捗状況の把握に努めたい。</t>
    <rPh sb="25" eb="27">
      <t>ジギョウ</t>
    </rPh>
    <rPh sb="28" eb="30">
      <t>シンチョク</t>
    </rPh>
    <rPh sb="30" eb="32">
      <t>ジョウキョウ</t>
    </rPh>
    <rPh sb="33" eb="35">
      <t>ハアク</t>
    </rPh>
    <phoneticPr fontId="20"/>
  </si>
  <si>
    <t>沖縄振興予算の仕組み（内閣府の役割、事業実施省庁との連携）について、備考欄に記載した。
行政事業レビュー推進チームの所見を踏まえ、引き続き、事業の進捗状況の把握に努めたい。</t>
  </si>
  <si>
    <t>一者応札の理由としては、建設需要の高まりに伴う慢性的な技術者不足が要因と考える。その改善策として、資格取得のための研修等の機会を増やすなどし、技術者増に努めている。また、行政事業レビュー推進チームの所見を踏まえ、事業実施省庁と連携のもと、事業の有効性・効果の検証及び事業の進捗状況の的確な把握を行い、適正な予算の執行や概算要求への反映に努めたい。</t>
  </si>
  <si>
    <t>行政事業レビュー推進チームの所見を踏まえ、事業実施省庁との権限を明確化し、事業実施省庁との連携のもと、事業の有効性・効果の検証及び事業の実施状況の的確な把握を行い、適正な予算の執行や概算要求への反映に努めたい。</t>
  </si>
  <si>
    <t>行政事業レビュー推進チームの所見を踏まえ、引き続き事業の進捗状況の把握に努めたい。</t>
  </si>
  <si>
    <t>事業の推進に当たっては、下記備考のとおり、事業の経費を内閣府に一括計上し、これを農林水産省に移し替えて執行していることから、農林水産省と連携し、事業の進捗状況を的確に把握した上で、推進して参る所存。</t>
  </si>
  <si>
    <t>行政事業レビュー推進チームの所見を踏まえ、優先度が高い事業・計画に対し支援が出来るよう、引き続き必要な改善策の検討、対策に努めたい。</t>
    <rPh sb="21" eb="24">
      <t>ユウセンド</t>
    </rPh>
    <rPh sb="25" eb="26">
      <t>タカ</t>
    </rPh>
    <rPh sb="27" eb="29">
      <t>ジギョウ</t>
    </rPh>
    <rPh sb="30" eb="32">
      <t>ケイカク</t>
    </rPh>
    <rPh sb="33" eb="34">
      <t>タイ</t>
    </rPh>
    <rPh sb="35" eb="37">
      <t>シエン</t>
    </rPh>
    <rPh sb="38" eb="40">
      <t>デキ</t>
    </rPh>
    <rPh sb="48" eb="50">
      <t>ヒツヨウ</t>
    </rPh>
    <rPh sb="51" eb="54">
      <t>カイゼンサク</t>
    </rPh>
    <rPh sb="55" eb="57">
      <t>ケントウ</t>
    </rPh>
    <rPh sb="58" eb="60">
      <t>タイサク</t>
    </rPh>
    <phoneticPr fontId="20"/>
  </si>
  <si>
    <t>外部有識者から御指摘の事業については、公共調達の適正化について（平成18年8月25日付財計第2017号）に基づき発注されている。引き続き、実施省庁と連携して、適正な予算の執行に努めたい。</t>
    <rPh sb="0" eb="2">
      <t>ガイブ</t>
    </rPh>
    <rPh sb="2" eb="5">
      <t>ユウシキシャ</t>
    </rPh>
    <rPh sb="7" eb="10">
      <t>ゴシテキ</t>
    </rPh>
    <rPh sb="11" eb="13">
      <t>ジギョウ</t>
    </rPh>
    <rPh sb="19" eb="21">
      <t>コウキョウ</t>
    </rPh>
    <rPh sb="21" eb="23">
      <t>チョウタツ</t>
    </rPh>
    <rPh sb="24" eb="27">
      <t>テキセイカ</t>
    </rPh>
    <rPh sb="32" eb="34">
      <t>ヘイセイ</t>
    </rPh>
    <rPh sb="36" eb="37">
      <t>ネン</t>
    </rPh>
    <rPh sb="38" eb="39">
      <t>ガツ</t>
    </rPh>
    <rPh sb="41" eb="43">
      <t>ニチヅケ</t>
    </rPh>
    <rPh sb="43" eb="44">
      <t>ザイ</t>
    </rPh>
    <rPh sb="44" eb="45">
      <t>ケイ</t>
    </rPh>
    <rPh sb="45" eb="46">
      <t>ダイ</t>
    </rPh>
    <rPh sb="50" eb="51">
      <t>ゴウ</t>
    </rPh>
    <rPh sb="53" eb="54">
      <t>モト</t>
    </rPh>
    <rPh sb="56" eb="58">
      <t>ハッチュウ</t>
    </rPh>
    <rPh sb="64" eb="65">
      <t>ヒ</t>
    </rPh>
    <rPh sb="66" eb="67">
      <t>ツヅ</t>
    </rPh>
    <rPh sb="69" eb="71">
      <t>ジッシ</t>
    </rPh>
    <rPh sb="71" eb="73">
      <t>ショウチョウ</t>
    </rPh>
    <rPh sb="74" eb="76">
      <t>レンケイ</t>
    </rPh>
    <rPh sb="79" eb="81">
      <t>テキセイ</t>
    </rPh>
    <rPh sb="82" eb="84">
      <t>ヨサン</t>
    </rPh>
    <rPh sb="85" eb="87">
      <t>シッコウ</t>
    </rPh>
    <rPh sb="88" eb="89">
      <t>ツト</t>
    </rPh>
    <phoneticPr fontId="20"/>
  </si>
  <si>
    <t>沖縄県等と連携し、事業内容の有効性・効果・課題について検証を行うとともに、事業の進捗状況等を把握したうえで、必要な費用について概算要求を行った。</t>
  </si>
  <si>
    <t>沖縄科学技術大学院大学学園法において、学園法の施行後10年を目途に学園法の施行状況等について検討を加えるとされているところ、現在、内閣府特命担当大臣が任命する有識者による検討会において、OISTの研究・教育、沖縄への貢献等について評価を行っていることを踏まえつつ、さらに事業成果の適切な評価・検証に努めてまいりたい。</t>
  </si>
  <si>
    <t>事業実施機関等と連携し、事業の進捗状況の把握に努めるとともに、有効性・成果について検証を行い、効率的な予算の執行に努める。</t>
  </si>
  <si>
    <t>本調査は、民間交通事業者による自立的な運航の契機となる調査を行うものであり、引き続き事業の有効性・効果性・成果の適切かつ的確な検証に努める。</t>
  </si>
  <si>
    <t>沖縄県、特に離島においては、さとうきびの生産及び製糖工場は、基幹産業として地域の経済活動に極めて重要な役割を担っています。働き方改革等に対応し、製糖業の体制強化を図ることにより、安定的、持続的な操業を可能となることから、今後も沖縄糖業振興対策事業を実施していく必要があります。今後の事業の実施に当たっては、より一層事業の有効性・効率性・成果について検証しつつ、適切に事業実施を図っていくことといたします。</t>
  </si>
  <si>
    <t>外部有識者及び推進チームの所見を踏まえ、長期に活用可能な整備内容となるよう留意して事業を実施するとともに、事業の有効性・効率性・成果等について、多角的な観点から検証するよう努める。</t>
  </si>
  <si>
    <t>所見を踏まえ、事業の有効性・効率性・成果について適切かつ的確となるよう検証に努める。また「今後取り組むべき施策」として、通勤・通学や観光客の移動において、継続的な公共交通利用促進策やその円滑化の方策、交通結節点や移動経路沿いの利便性・快適性を向上させる方策としている。</t>
  </si>
  <si>
    <t>「新型コロナウイルス対策等関連要望額」1,951</t>
    <rPh sb="1" eb="3">
      <t>シンガタ</t>
    </rPh>
    <rPh sb="10" eb="12">
      <t>タイサク</t>
    </rPh>
    <rPh sb="12" eb="13">
      <t>トウ</t>
    </rPh>
    <rPh sb="13" eb="15">
      <t>カンレン</t>
    </rPh>
    <phoneticPr fontId="20"/>
  </si>
  <si>
    <t>「新型コロナウイルス対策等関連要望額」5,404</t>
    <rPh sb="1" eb="3">
      <t>シンガタ</t>
    </rPh>
    <rPh sb="10" eb="12">
      <t>タイサク</t>
    </rPh>
    <rPh sb="12" eb="13">
      <t>トウ</t>
    </rPh>
    <rPh sb="13" eb="15">
      <t>カンレン</t>
    </rPh>
    <rPh sb="15" eb="17">
      <t>ヨウボウ</t>
    </rPh>
    <rPh sb="17" eb="18">
      <t>ガク</t>
    </rPh>
    <phoneticPr fontId="20"/>
  </si>
  <si>
    <t>「新型コロナウイルス対策等関連要望額」2,835</t>
    <rPh sb="1" eb="3">
      <t>シンガタ</t>
    </rPh>
    <rPh sb="10" eb="12">
      <t>タイサク</t>
    </rPh>
    <rPh sb="12" eb="13">
      <t>トウ</t>
    </rPh>
    <rPh sb="13" eb="15">
      <t>カンレン</t>
    </rPh>
    <rPh sb="15" eb="17">
      <t>ヨウボウ</t>
    </rPh>
    <rPh sb="17" eb="18">
      <t>ガク</t>
    </rPh>
    <phoneticPr fontId="20"/>
  </si>
  <si>
    <t>「新型コロナウイルス対策等関連要望額」1,224</t>
    <phoneticPr fontId="20"/>
  </si>
  <si>
    <t>「新型コロナウイルス対策等関連要望額」45</t>
    <phoneticPr fontId="20"/>
  </si>
  <si>
    <t>「新型コロナウイルス対策等関連要望額」100</t>
    <phoneticPr fontId="20"/>
  </si>
  <si>
    <t>引き続き、県による事業評価について検証等を行い、交付金の効果的な活用のためのフォローアップに努めるとともに、執行実績も踏まえ概算要求を行った。</t>
  </si>
  <si>
    <t>行政事業レビュー推進チームの所見も踏まえ、事業の有効性・効率性・成果について適切かつ的確に検証するとともに、予算の効率的執行に努める。</t>
  </si>
  <si>
    <t>引き続き、事業の有効性・効率性・成果について適切かつ的確に検証するとともに、予算の効率的執行に努める。</t>
  </si>
  <si>
    <t>行政事業レビュー推進チームの所見を踏まえ、事業の有効性・効果について適切に検証するとともに、予算の効率的執行に努め、執行実績も踏まえ概算要求を行った。</t>
  </si>
  <si>
    <t>引き続き、事業の有効性・成果について適切に検証する。また、予算の効率的執行に努めるとともに、執行実績も踏まえ概算要求を行った。</t>
  </si>
  <si>
    <t>行政事業レビュー推進チームの所見を踏まえ、参加企業へのアンケート調査等を行い、その内容を踏まえたプログラム等を策定し、実施しているところ、引き続き、事業の有効性・効率性・成果について適切かつ的確な検証に努める。</t>
  </si>
  <si>
    <t>本事業の実施に当たり、人材育成を図る業界ごとに、業界団体、企業、専門家等で構成される実行委員会を設け、求める人材像や必要な専門的知識・技能を検討し、その内容を踏まえて人材育成カリキュラムを開発し、県内企業を対象に研修を実施している。
引き続き、事業の有効性・効率性・成果について適切かつ的確な検証に努める。</t>
  </si>
  <si>
    <t>国としては事業実施主体（市町村）が行う事業ごとの目標設定及び効果検証等に資するよう助言等を行っているところであり、事業ごとの成果を踏まえて本補助金全体の成果を検証するものとしている。今後も、行政事業レビュー推進チームの所見も踏まえ、事業の有効性・効率性・成果について適切かつ的確な検証に努める。</t>
  </si>
  <si>
    <t>本予算の繰越は、交付決定以後生じた不測の事態により、やむを得ず行ったものである。引き続き、繰越事業の進捗実態の把握に努めるとともに、それを踏まえ、必要により、活動実績（アウトプット）の見直しを検討する。また、行政事業レビュー推進チームの所見も踏まえ、事業の有効性・効率性・成果について、適切かつ的確な検証に努める。</t>
  </si>
  <si>
    <t>「２年度１次補正　1,000百万円」
「新型コロナウイルス対策等関連要望額」3,000</t>
    <rPh sb="31" eb="32">
      <t>トウ</t>
    </rPh>
    <phoneticPr fontId="19"/>
  </si>
  <si>
    <t>引き続き、昨年度の「公開プロセス」における指摘等を踏まえ、採択された事業については、そのフォローアップとして、評価委員による現地視察（サイトビジット）や定期的な事務局との意見交換等を実施し、交付金による支援期間後の自立性や、大学改革の実現性等について、その確度を高める取組みを進めているところ。
加えて、多様な新規提案を募るため、令和２年度より「計画作成支援枠」を設け、新たな産業分野や特色ある大学の掘り起こしを図っている。</t>
    <phoneticPr fontId="19"/>
  </si>
  <si>
    <t>随意契約となった案件は、施行区域の森林形態、地形に熟知し、業務に精通した技術者、資機材の確保等が見込まれ、適切かつ安全に遂行可能な者が一者に限られるためである。
事業の推進に当たっては、下記備考のとおり、事業の経費を内閣府に一括計上し、これを農林水産省に移し替えて執行していることから、農林水産省と連携し、事業の進捗状況を的確に把握した上で、推進して参る所存。</t>
    <phoneticPr fontId="19"/>
  </si>
  <si>
    <t>引き続き、多角的な観点から事業を検証しつつ、沖縄の産業振興及び雇用創出に対し十分な効果が図られるよう、沖縄公庫による新事業創出者に対して積極的に支援する。なお、事業実施のための出資金に十分な残高があることから　令和3年度においては新事業創出促進出資のための要求は行わない予定である。
一方、新型コロナウイルス感染症対策に係る中小企業・小規模事業者等の資金繰り支援を行うため、必要額を要望することとする。</t>
    <phoneticPr fontId="19"/>
  </si>
  <si>
    <t>一部契約において調達手法について検討するとともに、一般競争・指名競争（最低価格）契約方式による支出先の選定を引き続き行う。
戦後処理対策予算の大宗を占める不発弾等処理事業において、令和３年度概算要求は令和２年度予算と同額程度を要求している。これは近年の執行実績を踏まえつつ、県・市町村とも調整を行い、不発弾等対策をより効果的に促進するため必要な経費として要求しているもの。
他の事業についても、沖縄県等と進捗状況を確認し、必要な経費を要求している。</t>
    <phoneticPr fontId="19"/>
  </si>
  <si>
    <t>R2年度においては、事業の有効性・効果について審査委員会等で検証していく予定。
引き続き、予算の効率的執行に努め、執行実績も踏まえ概算要求を行った。</t>
    <phoneticPr fontId="19"/>
  </si>
  <si>
    <t>有人国境離島に関する施策については、引き続き、都道県計画に沿って、地域の実状に応じて支援していく。
地方公共団体のアウトカムの設定と国の施策との調和に関しては、今後のフォローアップにおいて、国だけではなく、地域毎の指標や取組を検証し、必要に応じて、国の基本方針や都道県計画の見直し等を行う。</t>
    <phoneticPr fontId="19"/>
  </si>
  <si>
    <t>専門性の高い分野の入札にあたっては、入札説明会の開催や入札情報の周知徹底、入札要件の緩和等を通じて、より競争性を高めるための工夫をすること。</t>
  </si>
  <si>
    <t>公募の際は、事業者への声がけ等により周知徹底するとともに、入札要件の緩和や入札説明会において事業内容等を丁寧に説明すること等により、競争性の高い事業となるよう努力する。</t>
  </si>
  <si>
    <t>引き続き、過去の有識者の所見を踏まえ、各府省の協力を得て、アカウンタビリティの質の向上に努めること。</t>
    <rPh sb="5" eb="7">
      <t>カコ</t>
    </rPh>
    <phoneticPr fontId="19"/>
  </si>
  <si>
    <t>本事業で実施している各課題のアウトプットやアウトカムについて、課題ごとに記載しているとともに、資金の流れ、費目・使途、支出先上位10者リストについても課題ごとに作成しており、アカウンタビリティの質の向上に努めている。</t>
  </si>
  <si>
    <t>有識者の所見を踏まえ、事業の適切な進捗管理、予算の効率的かつ効果的な執行に努めること。</t>
  </si>
  <si>
    <t>有識者の所見を踏まえ、事業の適切な進捗管理、予算の効率的かつ効果的な執行に努めることとする。</t>
  </si>
  <si>
    <t>今後も、第三者による評価を踏まえて、事業の適切な進捗管理、予算の効率的かつ効果的な執行に努める。</t>
  </si>
  <si>
    <t>予算配分案の検討にあたっては、第三者評価を行う審査会を設置し、年度ごとの効果を検証するなど、事業を効率的・効果的に運営するための取組みが見受けられる。
過去の公開プロセスでの指摘を踏まえ、引き続き、事業の適切な進捗管理、予算の効率的かつ効果的な執行に努めること。</t>
    <phoneticPr fontId="19"/>
  </si>
  <si>
    <t>引き続き、過去の有識者からの指摘を踏まえ、競争性のない随意契約による場合には真にやむを得ない場合に限るなどとし、事業を進めること。</t>
  </si>
  <si>
    <t>過去の有識者からの指摘を踏まえ、今後も競争性のない随意契約による場合には、真にやむを得ない場合などに限ることとし、事業を進めることとする。</t>
  </si>
  <si>
    <t>引き続き、過去の有識者からの指摘を踏まえ、予算の適切かつ効率的な執行に努めながら事業を進めること。</t>
  </si>
  <si>
    <t>過去の有識者からの指摘を踏まえ、予算の適切かつ効率的な執行に努めながら事業を進めることとする。</t>
    <rPh sb="16" eb="18">
      <t>ヨサン</t>
    </rPh>
    <rPh sb="19" eb="21">
      <t>テキセツ</t>
    </rPh>
    <rPh sb="23" eb="26">
      <t>コウリツテキ</t>
    </rPh>
    <rPh sb="27" eb="29">
      <t>シッコウ</t>
    </rPh>
    <rPh sb="30" eb="31">
      <t>ツト</t>
    </rPh>
    <phoneticPr fontId="19"/>
  </si>
  <si>
    <t>引き続き、事業の適切な進捗管理、予算の効率的かつ適正な執行に努めること。</t>
  </si>
  <si>
    <t>引き続き、事業の適切な進捗管理、予算の効率的かつ適正な執行に努めることとする。</t>
  </si>
  <si>
    <t>引き続き、事業の適切な進捗管理、予算の効率的執行に努めること。</t>
  </si>
  <si>
    <t>予算の効率的な執行に留意しつつ、引き続き事業予算の執行管理を徹底し、効率的・効果的な事業の実施に努める。</t>
  </si>
  <si>
    <t>有識者の所見のとおり、できる限り定量的なアウトカムの設定に努めるとともに、調査結果の活用事例についてより詳細な説明が必要。</t>
  </si>
  <si>
    <t>過去の委託調査件数からアウトプット指標を設定することは可能だが、アウトカムを定量化することには検討が必要である。それぞれの調査結果はエビデンスシステムの５つの機能として「見える化」を進めており、関係省庁等に分析データを共有、公開可能部分については一般公開を開始したところ。今後も活用事例の増加に努めてまいりたい。</t>
  </si>
  <si>
    <t>「新型コロナウイルス対策関連要望額」163</t>
    <phoneticPr fontId="19"/>
  </si>
  <si>
    <t>有識者の所見を踏まえ、今後、同種の事業を実施する際は、当該事業の知見を最大限生かして、効率的・効果的な事業の実施に努める。</t>
  </si>
  <si>
    <t>同種の事業の実施においては、当該事業の知見を最大限生かしてまいりたい。</t>
  </si>
  <si>
    <t>有識者の所見を踏まえ、次回の基本計画改定期においても同様のレビューを実施するとともに、その時期についても最適な時期の検討に努めること。また、より効果的な見せ方についても検討すること。</t>
  </si>
  <si>
    <t>第５期基本計画のレビューについては、当初の予定として、その調査結果を2019年８月から開始した基本計画専門調査会での検討に反映し、2020年３月までに取りまとめ、2020年度中の閣議決定を目指す次期基本計画の内容へ反映する予定としていた。しかしながら、2019年末より新型コロナウイルス感染症が急速に拡大し、社会情勢等が大きく変化したことから、レビューの内容の見直しを大幅に行ったため、取りまとめ時期が2020年６月となった。2020年９月現在、次期基本計画の検討にあたっては、本レビューの結果を踏まえて進めているところであり、取りまとめ時期の遅れによる大きな影響は生じていない。
次回の改定期においても計画策定に向けて必要なレビューを行うこととなることから、ご指摘を踏まえて最適な時期を検討する。
さらに、取りまとめ資料については、読者に読みやすいものとなるよう、効果的な見せ方についても検討する。</t>
    <phoneticPr fontId="19"/>
  </si>
  <si>
    <t>有識者の所見を踏まえ、引き続き効果的・効率的な事業の実施に努めること。</t>
  </si>
  <si>
    <t>引き続き効果的・効率的な事業の実施に努めることとする。</t>
  </si>
  <si>
    <t>有識者の所見を踏まえ、引き続き効果的・効率的な事業の実施に努めることとする。</t>
    <rPh sb="0" eb="3">
      <t>ユウシキシャ</t>
    </rPh>
    <rPh sb="4" eb="6">
      <t>ショケン</t>
    </rPh>
    <rPh sb="7" eb="8">
      <t>フ</t>
    </rPh>
    <rPh sb="11" eb="12">
      <t>ヒ</t>
    </rPh>
    <rPh sb="13" eb="14">
      <t>ツヅ</t>
    </rPh>
    <rPh sb="15" eb="18">
      <t>コウカテキ</t>
    </rPh>
    <rPh sb="19" eb="22">
      <t>コウリツテキ</t>
    </rPh>
    <rPh sb="23" eb="25">
      <t>ジギョウ</t>
    </rPh>
    <rPh sb="26" eb="28">
      <t>ジッシ</t>
    </rPh>
    <rPh sb="29" eb="30">
      <t>ツト</t>
    </rPh>
    <phoneticPr fontId="19"/>
  </si>
  <si>
    <t>「新型コロナウイルス対策関連要望額」70</t>
    <rPh sb="1" eb="3">
      <t>シンガタ</t>
    </rPh>
    <rPh sb="10" eb="12">
      <t>タイサク</t>
    </rPh>
    <rPh sb="12" eb="14">
      <t>カンレン</t>
    </rPh>
    <rPh sb="14" eb="16">
      <t>ヨウボウ</t>
    </rPh>
    <rPh sb="16" eb="17">
      <t>ガク</t>
    </rPh>
    <phoneticPr fontId="19"/>
  </si>
  <si>
    <t>有識者の所見を踏まえ、引き続き効果的・効率的な事業の実施に努めること。
また、目標が十分に達成できなかった場合は、その要因等について十分に検証を行うこと。</t>
  </si>
  <si>
    <t>目標の達成に向けて、企業負担研究開発費の獲得増のボトルネックが何か、ワーキンググループ等での検討を進める。また、諸外国の模倣可能な好事例について国内の大学経営関係者への共有を図るための海外大学研修の費用補助を、概算要求で要求している。</t>
  </si>
  <si>
    <t>有識者の所見を踏まえて、本事業を所管する必要性について丁寧な説明をすること。</t>
  </si>
  <si>
    <t>統合イノベーション戦略2020において、「研究者の研究資金の獲得状況・成果状況を統一的かつ効率的に捕捉するため、ｅ－Ｒａｄのデータ収集対象を競争的資金から全ての公的研究資金に拡大し、研究力の分析に資するシステムとして機能拡充する。」としており、e-Radは本事業を通じて競争的資金の管理システムから、EBPMの推進に必要な各種データの収集システムへと役割が大きく拡張される。
EBPMの推進の観点からデータの収集範囲、収集方法、形式等を設定、運用する必要があるため、内閣府において本事業を実施するものである。</t>
  </si>
  <si>
    <t>引き続き、過去の公開プロセスの指摘を踏まえ、事業を進めること。</t>
  </si>
  <si>
    <t>引き続き、経費の使途等を精査・確認の上、効果的･効率的な事業の実施に努めること。</t>
  </si>
  <si>
    <t>引き続き、加盟団体の分担金の意義やその事業効果測定について、専門の委員会において個別の活動状況等を分析し、適宜見直しを行うことにより今後の事業に反映させる。</t>
  </si>
  <si>
    <t>所見を踏まえ、今後も引き続き、経費の使途等をしっかりと確認の上、効果的・効率的な事業の実施に努める。</t>
  </si>
  <si>
    <t>引き続き、事業の適切な進捗管理、予算の効率的執行に努める。</t>
  </si>
  <si>
    <t>引き続き、事業の適切な進捗管理、予算の適切かつ効率的な執行に努めること。</t>
  </si>
  <si>
    <t>引き続き、過去の有識者の所見を踏まえ、充実した研修を実施するとともに国民が研修の成果を具体的に判断できるように努めること。</t>
  </si>
  <si>
    <t>引き続き、事業の適切な進捗管理を行うとともに、予算の効率的かつ適正な執行に努める。</t>
  </si>
  <si>
    <t>所見を踏まえ更に充実した研修となるよう努めるとともに、国民が研修成果を具体に判断できる手法について有識者からのご意見も聴きながら検討していく。</t>
  </si>
  <si>
    <t>「新型コロナウイルス対策関係要望額」30</t>
    <phoneticPr fontId="19"/>
  </si>
  <si>
    <t>引き続き、一者応札となってしまった案件については、その要因をよく分析の上、改善策を講じること。</t>
  </si>
  <si>
    <t>一者応札となっている案件については、その要因を分析し、改善に努める。</t>
  </si>
  <si>
    <t>「新型コロナウイルス対策関連要望額」14</t>
    <phoneticPr fontId="19"/>
  </si>
  <si>
    <t>過去の有識者の所見を踏まえ、指針・ガイドラインを一定期間経過後にレビューすることで有効性を確認することに努めること。</t>
  </si>
  <si>
    <t>一者応札となってしまった案件については、その要因をよく分析の上、改善に努める。</t>
  </si>
  <si>
    <t>指針・ガイドラインの有効性の向上に努める。</t>
  </si>
  <si>
    <t>「新型コロナウイルス対策関連要望額」811</t>
    <phoneticPr fontId="19"/>
  </si>
  <si>
    <t>引き続き、一者応札となっている案件については、その要因をよく分析の上、改善策を講じること。</t>
  </si>
  <si>
    <t>過去の有識者の所見も踏まえて、総合防災システムの機能が適切に実施されているか確認し、予算の適切かつ効率的な執行に努めること。</t>
  </si>
  <si>
    <t>一者応札については、引き続き、余裕のある公示期間の設定や入札説明会の開催等、要件の緩和などに取組、改善に努める。</t>
  </si>
  <si>
    <t>過去の有識者の所見、行政事業レビュー推進チームの所見を踏まえ、総合防災情報システムの機能面などについて、引き続き各省庁を対象とした説明会を開催するとともに、各省庁に対するアンケート調査も実施した。その結果等を踏まえ、より一層活用が促進されるよう、予算の適切かつ効率的な執行に努めながら情報や機能の拡充を進める。</t>
  </si>
  <si>
    <t>「新型コロナウイルス対策関連要望額」125.2</t>
    <phoneticPr fontId="19"/>
  </si>
  <si>
    <t>引き続き、一者応札になった案件については、その要因をよく分析の上、改善策を講じること。</t>
  </si>
  <si>
    <t>引き続き、災害対策本部予備施設の維持管理の「適切性」の精査等について留意されたい。また一者応札については、その要因を分析の上、改善策を講じること。</t>
  </si>
  <si>
    <t>引き続き、事業の適切な進捗管理、予算の適切かつ効率的な執行に努め、一者応札については、要因をよく分析の上、改善策を講じること。</t>
  </si>
  <si>
    <t>有識者の所見も踏まえつつ、引き続き、効果的・効率的な事業の実施に努めること。</t>
  </si>
  <si>
    <t>一者応札となっている案件については、その要因を分析し、改善に努める。
代替指標については、当該経費の性格から発災時の現地派遣等の対応としていることは適当と判断している。</t>
  </si>
  <si>
    <t>災害対策本部予備施設等の維持管理に当たっては、継続して業務内容を精査し、概算要求に反映させたところ。また、一者応札については、引き続き要因を分析し改善に努める。</t>
  </si>
  <si>
    <t>被災者生活再建支援金の円滑な支給に向け、引き続き、事業の適切な進捗管理、予算の適切かつ効率的な執行に努める。</t>
  </si>
  <si>
    <t>引き続き、事業の適切な進捗管理を行い、競争性を確保した契約を行うことにより予算の効率的かつ適正な執行に努める。一者応札となっている案件については、ホームページへの掲示による市場価格調査（参考見積提供依頼）の実施など入札案件の積極的な情報提供や余裕のある公示期間の設定等を行い、改善に努める。</t>
  </si>
  <si>
    <t>事業の適切な進捗管理、予算の適切かつ効率的な執行に努める。</t>
  </si>
  <si>
    <t>有識者の所見も踏まえ、今後の展望について検討するとともに、引き続き、効果的・効率的な事業の実施に努める。</t>
  </si>
  <si>
    <t>有識者の所見も踏まえつつ、引き続き、事業の適切な進捗管理、予算の適切かつ効率的な執行に努めること。</t>
  </si>
  <si>
    <t>有識者の所見を踏まえ、効果的・効率的な事業の実施に努めること。</t>
  </si>
  <si>
    <t>過去の有識者の所見を踏まえ、中央防災無線網を利用する各機関と緊密に連携し、適切かつ効果的・効率的な運用管理に努めること。</t>
    <rPh sb="0" eb="2">
      <t>カコ</t>
    </rPh>
    <phoneticPr fontId="19"/>
  </si>
  <si>
    <t>引き続き、競争性の確保に努めた契約を行い、事業の適正な進捗管理を行うことで、効率的かつ適正に予算執行する。
なお、新型コロナなどの感染症対策については施設維持管理業務の中で当面の対応を図ることとしているが、本施設の機能維持に係るその他の課題への対応も総合的に検討していく中で、空調設備の改修も今後検討していく。</t>
  </si>
  <si>
    <t>例えば、訓練において被災地への物資支援に関する各省庁間の連携が不十分であることが明らかになったため、手順を工夫して改善を図るなど、課題を踏まえた見直しを行っているところ。
引き続き、事業の適切な進捗管理を行うとともに、競争性を確保した契約を行い予算の効率的かつ適正な執行に努める。</t>
  </si>
  <si>
    <t>現地対策本部設置に係る施設の改修に要する経費</t>
  </si>
  <si>
    <t>契約にあたっては一者応札の是正に留意の上、調査等を実施していく。</t>
    <phoneticPr fontId="19"/>
  </si>
  <si>
    <t>引き続き、事業の適切な進捗管理、予算の効果的かつ効率的な予算執行に努めてまいりたい。</t>
    <phoneticPr fontId="19"/>
  </si>
  <si>
    <t>「新型コロナウイルス対策関連要望額」6.6</t>
    <phoneticPr fontId="19"/>
  </si>
  <si>
    <t>「新型コロナウイルス対策関連要望額」25.9</t>
    <phoneticPr fontId="19"/>
  </si>
  <si>
    <t>「新型コロナウイルス対策関連要望額」2,250</t>
    <phoneticPr fontId="19"/>
  </si>
  <si>
    <t>「新型コロナウイルス対策関連等要望額」487.5</t>
    <phoneticPr fontId="19"/>
  </si>
  <si>
    <t>「新型コロナウイルス対策関連要望額」458.3</t>
    <phoneticPr fontId="19"/>
  </si>
  <si>
    <t>事業の適正な進捗管理、予算の適切かつ効率的な執行に努めること。</t>
    <phoneticPr fontId="19"/>
  </si>
  <si>
    <t>その他</t>
  </si>
  <si>
    <t>有識者の所見を踏まえ、効果的・効率定な事業の実施に努めること。</t>
  </si>
  <si>
    <t>引き続き、経費の使途等を精査・確認の上、効果的･効率的な事業の実施に努めること。
また、効率的に執行した実績を概算要求に反映させ、コストの縮減に努めること。</t>
  </si>
  <si>
    <t>行政事業レビュー推進チームの所見を踏まえ、引き続き、経費の使途等を精査・確認の上、効果的・効率的な事業の実施に努め、効率的に執行した実績を概算要求に反映させ、コストの縮減に努めることとする。</t>
    <rPh sb="0" eb="2">
      <t>ギョウセイ</t>
    </rPh>
    <rPh sb="2" eb="4">
      <t>ジギョウ</t>
    </rPh>
    <rPh sb="83" eb="85">
      <t>シュクゲン</t>
    </rPh>
    <rPh sb="86" eb="87">
      <t>ツト</t>
    </rPh>
    <phoneticPr fontId="19"/>
  </si>
  <si>
    <t>「新型コロナウイルス対策関連要望額」12,402</t>
    <phoneticPr fontId="19"/>
  </si>
  <si>
    <t>所見を踏まえ、総合相談センターの運営経費については、本年度事業終了まで、事業の進捗管理及び予算の効果的かつ効率的な予算執行に努めるとともに、事業の進捗等に係る資料を的確に記録・保管し、事業の有効性・成果について、必要に応じてフォローアップすることができるようにする。</t>
    <phoneticPr fontId="19"/>
  </si>
  <si>
    <t>・中央防災無線運営要領に基づき、中央防災無線網を利用する各機関毎に運用管理者を定め、電波法等の遵守及び適切な運用管理を行っている。
会議や訓練等で各機関との連携を深め、設備障害対応事例及び災害時の活動運用事例等を共有することにより、迅速な障害復旧及び災害対応時の円滑な運用に努めているところ。
・中央防災無線網設備全体の最適化を検討しているところ。引き続き、コスト縮減及び資産管理の効率化に努める。</t>
    <phoneticPr fontId="19"/>
  </si>
  <si>
    <t>引き続き、競争性の確保に努めた契約を行い、事業の適正な進捗管理を行うことで、効率的かつ適正に予算執行する。</t>
    <phoneticPr fontId="19"/>
  </si>
  <si>
    <t>「新型コロナウイルス対策等関連要望額」7,156</t>
    <rPh sb="12" eb="13">
      <t>トウ</t>
    </rPh>
    <phoneticPr fontId="19"/>
  </si>
  <si>
    <t>本事業（補給金）については、将来予測を含む翌年度決算見込みが算定の基礎となるため、必然的に不確実性を伴う事情があることから、予算額の精緻化が困難な面があるが、引き続き、概算要求時点において利用可能な情報（過去の貸倒実績や将来の信用コストの見通し等）を多角的な観点から検証するなどして、損益見通しの一層の精度向上に努めてまいる。</t>
    <phoneticPr fontId="19"/>
  </si>
  <si>
    <t>「２年度１次補正　26,800百万円」
「２年度２次補正　107,100百万円」
「新型コロナウイルス感染症への対応など緊要な経費」として事項要求している。</t>
    <rPh sb="42" eb="44">
      <t>シンガタ</t>
    </rPh>
    <rPh sb="51" eb="54">
      <t>カンセンショウ</t>
    </rPh>
    <rPh sb="56" eb="58">
      <t>タイオウ</t>
    </rPh>
    <rPh sb="60" eb="62">
      <t>キンヨウ</t>
    </rPh>
    <rPh sb="63" eb="65">
      <t>ケイヒ</t>
    </rPh>
    <rPh sb="69" eb="71">
      <t>ジコウ</t>
    </rPh>
    <rPh sb="71" eb="73">
      <t>ヨウキュウ</t>
    </rPh>
    <phoneticPr fontId="19"/>
  </si>
  <si>
    <t>「新型コロナウイルス対策関連要望額」35</t>
    <phoneticPr fontId="19"/>
  </si>
  <si>
    <t>「新型コロナウイルス対策関連要望額」108</t>
  </si>
  <si>
    <t>「新型コロナウイルス対策関連要望額」195</t>
  </si>
  <si>
    <t>「２年度１次補正　561百万円」
「新型コロナウイルス対策関連要望額」1,245</t>
    <phoneticPr fontId="19"/>
  </si>
  <si>
    <t>「新型コロナウイルス対策関連要望額」44.8</t>
    <rPh sb="1" eb="3">
      <t>シンガタ</t>
    </rPh>
    <rPh sb="10" eb="12">
      <t>タイサク</t>
    </rPh>
    <rPh sb="12" eb="14">
      <t>カンレン</t>
    </rPh>
    <rPh sb="14" eb="16">
      <t>ヨウボウ</t>
    </rPh>
    <rPh sb="16" eb="17">
      <t>ガク</t>
    </rPh>
    <phoneticPr fontId="19"/>
  </si>
  <si>
    <t>「新型コロナウイルス対策関連要望額」20</t>
    <rPh sb="1" eb="3">
      <t>シンガタ</t>
    </rPh>
    <rPh sb="10" eb="12">
      <t>タイサク</t>
    </rPh>
    <rPh sb="12" eb="14">
      <t>カンレン</t>
    </rPh>
    <rPh sb="14" eb="16">
      <t>ヨウボウ</t>
    </rPh>
    <rPh sb="16" eb="17">
      <t>ガク</t>
    </rPh>
    <phoneticPr fontId="19"/>
  </si>
  <si>
    <t>「新型コロナウイルス対策関連要望額」6.1</t>
    <rPh sb="1" eb="3">
      <t>シンガタ</t>
    </rPh>
    <rPh sb="10" eb="12">
      <t>タイサク</t>
    </rPh>
    <rPh sb="12" eb="14">
      <t>カンレン</t>
    </rPh>
    <rPh sb="14" eb="16">
      <t>ヨウボウ</t>
    </rPh>
    <rPh sb="16" eb="17">
      <t>ガク</t>
    </rPh>
    <phoneticPr fontId="19"/>
  </si>
  <si>
    <t>「新型コロナウイルス対策関連要望額」6.7</t>
    <rPh sb="1" eb="3">
      <t>シンガタ</t>
    </rPh>
    <rPh sb="10" eb="12">
      <t>タイサク</t>
    </rPh>
    <rPh sb="12" eb="14">
      <t>カンレン</t>
    </rPh>
    <rPh sb="14" eb="16">
      <t>ヨウボウ</t>
    </rPh>
    <rPh sb="16" eb="17">
      <t>ガク</t>
    </rPh>
    <phoneticPr fontId="19"/>
  </si>
  <si>
    <t>「新型コロナウイルス対策関連要望額」22</t>
    <phoneticPr fontId="19"/>
  </si>
  <si>
    <t>「新型コロナウイルス対策関連要望額」150</t>
    <phoneticPr fontId="19"/>
  </si>
  <si>
    <t>「新型コロナウイルス対策関連要望額」172</t>
    <phoneticPr fontId="19"/>
  </si>
  <si>
    <t>「新型コロナウイルス対策関連要望額」89.3</t>
    <phoneticPr fontId="19"/>
  </si>
  <si>
    <t>「新型コロナウイルス対策関連要望額」6.5</t>
    <phoneticPr fontId="19"/>
  </si>
  <si>
    <t>「新型コロナウイルス対策関連要望額」3011.7</t>
    <phoneticPr fontId="19"/>
  </si>
  <si>
    <t>「新型コロナウイルス対策関連要望額」2</t>
    <phoneticPr fontId="19"/>
  </si>
  <si>
    <t>「新型コロナウイルス対策関連要望額」10</t>
    <phoneticPr fontId="19"/>
  </si>
  <si>
    <t>「新型コロナウイルス対策関連要望額」20</t>
    <phoneticPr fontId="19"/>
  </si>
  <si>
    <t>「２年度１次補正　151.9」「２年度２次補正　220」
「新型コロナウイルス対策等関連要望額」976</t>
    <rPh sb="41" eb="42">
      <t>トウ</t>
    </rPh>
    <phoneticPr fontId="19"/>
  </si>
  <si>
    <t>「新型コロナウイルス対策関連要望額」21</t>
    <rPh sb="1" eb="3">
      <t>シンガタ</t>
    </rPh>
    <rPh sb="10" eb="12">
      <t>タイサク</t>
    </rPh>
    <rPh sb="12" eb="14">
      <t>カンレン</t>
    </rPh>
    <rPh sb="14" eb="16">
      <t>ヨウボウ</t>
    </rPh>
    <rPh sb="16" eb="17">
      <t>ガク</t>
    </rPh>
    <phoneticPr fontId="19"/>
  </si>
  <si>
    <t>「新型コロナウイルス対策関連要望額」23</t>
    <phoneticPr fontId="19"/>
  </si>
  <si>
    <t>「新型コロナウイルス対策関連要望額」964.2</t>
    <phoneticPr fontId="19"/>
  </si>
  <si>
    <t>「２年度１次補正」696.7</t>
    <phoneticPr fontId="19"/>
  </si>
  <si>
    <t>「２年度１次補正」71.0
「新型コロナウイルス対策関連要望額」30.1</t>
    <phoneticPr fontId="19"/>
  </si>
  <si>
    <t>所見を踏まえ、国民生活や経済活動における宇宙利用の拡大に向けて、効果的・効率的な事業の実施に努める。</t>
    <phoneticPr fontId="19"/>
  </si>
  <si>
    <t>所見を踏まえ、政策評価について検討するとともに、引き続き、事業の適切な進捗管理、効果的かつ効率的な予算執行に努める。</t>
    <rPh sb="7" eb="9">
      <t>セイサク</t>
    </rPh>
    <rPh sb="9" eb="11">
      <t>ヒョウカ</t>
    </rPh>
    <rPh sb="15" eb="17">
      <t>ケントウ</t>
    </rPh>
    <rPh sb="24" eb="25">
      <t>ヒ</t>
    </rPh>
    <rPh sb="26" eb="27">
      <t>ツヅ</t>
    </rPh>
    <phoneticPr fontId="19"/>
  </si>
  <si>
    <t>「２年度２次補正」50.7
「新型コロナウィルス対策関連要望額」77.5</t>
    <phoneticPr fontId="19"/>
  </si>
  <si>
    <t>「新型コロナウイルス対策関連要望額」2,697</t>
    <rPh sb="1" eb="3">
      <t>シンガタ</t>
    </rPh>
    <rPh sb="10" eb="12">
      <t>タイサク</t>
    </rPh>
    <rPh sb="12" eb="14">
      <t>カンレン</t>
    </rPh>
    <rPh sb="14" eb="16">
      <t>ヨウボウ</t>
    </rPh>
    <rPh sb="16" eb="17">
      <t>ガク</t>
    </rPh>
    <phoneticPr fontId="19"/>
  </si>
  <si>
    <t>「新型コロナウイルス対策関連要望額」309</t>
    <rPh sb="1" eb="3">
      <t>シンガタ</t>
    </rPh>
    <rPh sb="10" eb="12">
      <t>タイサク</t>
    </rPh>
    <rPh sb="12" eb="14">
      <t>カンレン</t>
    </rPh>
    <rPh sb="14" eb="16">
      <t>ヨウボウ</t>
    </rPh>
    <rPh sb="16" eb="17">
      <t>ガク</t>
    </rPh>
    <phoneticPr fontId="19"/>
  </si>
  <si>
    <t>「新型コロナウイルス対策関連要望額」19</t>
    <rPh sb="1" eb="3">
      <t>シンガタ</t>
    </rPh>
    <rPh sb="10" eb="12">
      <t>タイサク</t>
    </rPh>
    <rPh sb="12" eb="14">
      <t>カンレン</t>
    </rPh>
    <rPh sb="14" eb="16">
      <t>ヨウボウ</t>
    </rPh>
    <rPh sb="16" eb="17">
      <t>ガク</t>
    </rPh>
    <phoneticPr fontId="19"/>
  </si>
  <si>
    <t>「新型コロナウイルス対策関連要望額」1,050</t>
    <rPh sb="1" eb="3">
      <t>シンガタ</t>
    </rPh>
    <rPh sb="10" eb="12">
      <t>タイサク</t>
    </rPh>
    <rPh sb="12" eb="14">
      <t>カンレン</t>
    </rPh>
    <rPh sb="14" eb="16">
      <t>ヨウボウ</t>
    </rPh>
    <rPh sb="16" eb="17">
      <t>ガク</t>
    </rPh>
    <phoneticPr fontId="19"/>
  </si>
  <si>
    <t>「新型コロナウイルス対策関連要望額」236</t>
    <rPh sb="1" eb="3">
      <t>シンガタ</t>
    </rPh>
    <rPh sb="10" eb="12">
      <t>タイサク</t>
    </rPh>
    <rPh sb="12" eb="14">
      <t>カンレン</t>
    </rPh>
    <rPh sb="14" eb="16">
      <t>ヨウボウ</t>
    </rPh>
    <rPh sb="16" eb="17">
      <t>ガク</t>
    </rPh>
    <phoneticPr fontId="19"/>
  </si>
  <si>
    <t>「新型コロナウイルス対策関連等要望額」101.4</t>
    <rPh sb="14" eb="15">
      <t>トウ</t>
    </rPh>
    <phoneticPr fontId="19"/>
  </si>
  <si>
    <t>仕事・子育て両立支援事業に必要な経費</t>
    <phoneticPr fontId="19"/>
  </si>
  <si>
    <t>（項）地域子ども・子育て支援及仕事・子育て両立支援事業費（大事項）仕事・子育て両立支援等に必要な経費
（項）仕事・子育て両立支援事業費（大事項）仕事・子育て両立支援等に必要な経費</t>
    <rPh sb="1" eb="2">
      <t>コウ</t>
    </rPh>
    <rPh sb="3" eb="5">
      <t>チイキ</t>
    </rPh>
    <rPh sb="5" eb="6">
      <t>コ</t>
    </rPh>
    <rPh sb="9" eb="11">
      <t>コソダ</t>
    </rPh>
    <rPh sb="12" eb="14">
      <t>シエン</t>
    </rPh>
    <rPh sb="14" eb="15">
      <t>キュウ</t>
    </rPh>
    <rPh sb="15" eb="17">
      <t>シゴト</t>
    </rPh>
    <rPh sb="18" eb="20">
      <t>コソダ</t>
    </rPh>
    <rPh sb="21" eb="23">
      <t>リョウリツ</t>
    </rPh>
    <rPh sb="23" eb="25">
      <t>シエン</t>
    </rPh>
    <rPh sb="25" eb="27">
      <t>ジギョウ</t>
    </rPh>
    <rPh sb="27" eb="28">
      <t>ヒ</t>
    </rPh>
    <rPh sb="29" eb="31">
      <t>ダイジ</t>
    </rPh>
    <rPh sb="31" eb="32">
      <t>コウ</t>
    </rPh>
    <rPh sb="33" eb="35">
      <t>シゴト</t>
    </rPh>
    <rPh sb="36" eb="38">
      <t>コソダ</t>
    </rPh>
    <rPh sb="39" eb="41">
      <t>リョウリツ</t>
    </rPh>
    <rPh sb="41" eb="43">
      <t>シエン</t>
    </rPh>
    <rPh sb="43" eb="44">
      <t>トウ</t>
    </rPh>
    <rPh sb="45" eb="47">
      <t>ヒツヨウ</t>
    </rPh>
    <rPh sb="48" eb="50">
      <t>ケイヒ</t>
    </rPh>
    <rPh sb="52" eb="53">
      <t>コウ</t>
    </rPh>
    <rPh sb="54" eb="56">
      <t>シゴト</t>
    </rPh>
    <rPh sb="57" eb="59">
      <t>コソダ</t>
    </rPh>
    <rPh sb="60" eb="62">
      <t>リョウリツ</t>
    </rPh>
    <rPh sb="62" eb="64">
      <t>シエン</t>
    </rPh>
    <rPh sb="64" eb="67">
      <t>ジギョウヒ</t>
    </rPh>
    <phoneticPr fontId="17"/>
  </si>
  <si>
    <t>「２年度１次補正」7,008.5</t>
    <phoneticPr fontId="19"/>
  </si>
  <si>
    <t>「２年度１次補正」3,027.8</t>
    <phoneticPr fontId="19"/>
  </si>
  <si>
    <t>「２年度１次補正」　320
「２年度２次補正」　263</t>
    <phoneticPr fontId="19"/>
  </si>
  <si>
    <t>「２年度１次補正」　　16,539</t>
    <phoneticPr fontId="19"/>
  </si>
  <si>
    <t>「２年度１次補正」　　1,094.6</t>
    <phoneticPr fontId="19"/>
  </si>
  <si>
    <t>「新型コロナウイルス対策関連等要望額」34</t>
    <rPh sb="14" eb="15">
      <t>トウ</t>
    </rPh>
    <phoneticPr fontId="19"/>
  </si>
  <si>
    <t>外部有識者の所見を踏まえ、効果的に事業を実施するための検証方法について改善を検討すること。また、支出先の選定に当たっては、競争性が担保されるよう引き続き努めること。</t>
    <phoneticPr fontId="19"/>
  </si>
  <si>
    <t>　年間で行っている広報効果測定のための調査について、調査項目をさらに改善し、より今後の広報に役立つ形でのPDCAサイクルを確立し、継続的な改善に努める。常に変化する国際情勢やメディア環境に迅速かつ柔軟に対応し、同じ予算でより多くの成果を引き出すため、広報ターゲット及びテーマを一層明確化する等、費用対効果が顕著になるよう取り組む。事業の実施に当たっては、関係省庁等との連携を強化し、あらゆる広報ツールを通じて効果的・効率的な広報を目指す。
　契約方法については、グローバルな国際広報活動を行いうる知見や実施能力を有し、国際広報に精通した事業者からの企画競争に基づき随意契約を行っており、競争性の担保に努めているが、今後も最適化を目指し不断に検討する。
　また、海外日系新聞掲載業務については、総理の外遊時等に現地日系人を通じて現地社会に日本の姿勢などを伝え、我が国への理解と信頼の情勢を図る目的のために新聞掲載を行っているため、今後もより一層時宜を踏まえて実施していく。</t>
    <phoneticPr fontId="19"/>
  </si>
  <si>
    <t>当該事業について、多角的な観点から検証するなど、より一層事業の有効性・効率性・成果について適切かつ的確に検証するべき。</t>
    <phoneticPr fontId="19"/>
  </si>
  <si>
    <t>輸出促進により輸出量が増加すれば泡盛の販売総量も増加することとなり、泡盛製造所の自立的経営に寄与する。国内出荷に対しては沖縄県の支援が行われていることを踏まえ、引き続き、事業範囲や効果について適切に検証するとともに、予算の効率的な執行に努めつつ、執行実績を踏まえた必要経費を要求する。</t>
    <rPh sb="0" eb="2">
      <t>ユシュツ</t>
    </rPh>
    <rPh sb="2" eb="4">
      <t>ソクシン</t>
    </rPh>
    <rPh sb="7" eb="9">
      <t>ユシュツ</t>
    </rPh>
    <rPh sb="9" eb="10">
      <t>リョウ</t>
    </rPh>
    <rPh sb="11" eb="13">
      <t>ゾウカ</t>
    </rPh>
    <rPh sb="16" eb="18">
      <t>アワモリ</t>
    </rPh>
    <rPh sb="19" eb="21">
      <t>ハンバイ</t>
    </rPh>
    <rPh sb="21" eb="23">
      <t>ソウリョウ</t>
    </rPh>
    <rPh sb="24" eb="26">
      <t>ゾウカ</t>
    </rPh>
    <rPh sb="34" eb="36">
      <t>アワモリ</t>
    </rPh>
    <rPh sb="36" eb="39">
      <t>セイゾウジョ</t>
    </rPh>
    <rPh sb="40" eb="43">
      <t>ジリツテキ</t>
    </rPh>
    <rPh sb="43" eb="45">
      <t>ケイエイ</t>
    </rPh>
    <rPh sb="46" eb="48">
      <t>キヨ</t>
    </rPh>
    <phoneticPr fontId="19"/>
  </si>
  <si>
    <t>Cとして一者応札が多すぎる。その原因を伺いたい。競争が働かない下請要請なのか</t>
    <rPh sb="5" eb="6">
      <t>シャ</t>
    </rPh>
    <phoneticPr fontId="19"/>
  </si>
  <si>
    <t>人道救援物資備蓄経費</t>
    <phoneticPr fontId="19"/>
  </si>
  <si>
    <t>　昨年度の有識者の所見及び競争的資金制度の趣旨を踏まえ、引き続き、最大限の研究結果が得られる調達方法を検討の上、効率的かつ効果的な事業を実施していくこと。
　また、不用額が生じていることを踏まえ、執行実績を適切に概算要求に反映させること。</t>
    <rPh sb="11" eb="12">
      <t>オヨ</t>
    </rPh>
    <rPh sb="54" eb="55">
      <t>ウエ</t>
    </rPh>
    <phoneticPr fontId="20"/>
  </si>
  <si>
    <t>　事業の有効性及び効果について適切に検証するとともに、予算の効率的執行に努めること。
　毎年不用額が生じていることから、利用者数の状況、過年度執行実績等を分析し、適切に概算要求に反映させること。</t>
    <phoneticPr fontId="19"/>
  </si>
  <si>
    <t>　予算の効率的執行に努め、執行実績や執行見込を適切に概算要求に反映させること。
　また、一者応札となった要因を検証し、競争性が確保されるよう事業の実施に努めること。</t>
    <phoneticPr fontId="19"/>
  </si>
  <si>
    <t>　事業の有効性・効果について適切に検証するとともに、予算の効率的執行に努め、執行実績を適切に概算要求に反映させること。
　また、一者応札となった要因を検証し、競争性が確保されるよう事業の実施に努めること。</t>
    <phoneticPr fontId="19"/>
  </si>
  <si>
    <t>　事業の有効性・効果について適切に検証するとともに、予算の効率的執行に努め、執行実績を適切に概算要求に反映させること。</t>
    <phoneticPr fontId="19"/>
  </si>
  <si>
    <t>　昨年度の有識者の所見を踏まえ、国賓等の接遇や一般参観等に支障が生じないよう最適な施設整備計画を策定の上、事業の実施及び適正な進捗管理、予算の効率的かつ適正な執行に努めること。
　また、一者応札となった要因を検証し、競争性が確保されるよう事業の実施に努めること。</t>
    <rPh sb="51" eb="52">
      <t>ウエ</t>
    </rPh>
    <phoneticPr fontId="20"/>
  </si>
  <si>
    <t>　事業の有効性・効果について適切に検証するとともに、予算の効率的執行に努め、不用額が生じていることも踏まえ、執行実績を適切に概算要求に反映させること。</t>
    <phoneticPr fontId="19"/>
  </si>
  <si>
    <t>　事業の有効性・効果について適切に検証するとともに、効果的な補助金等活用のためのフォローアップを行い、予算の効率的執行に努め、執行実績を適切に概算要求に反映させること。</t>
    <rPh sb="30" eb="33">
      <t>ホジョキン</t>
    </rPh>
    <rPh sb="33" eb="34">
      <t>トウ</t>
    </rPh>
    <phoneticPr fontId="20"/>
  </si>
  <si>
    <t>　事業の有効性・効果について適切に検証するとともに、効果的な交付金活用のためのフォローアップを行い、予算の効率的執行に努め、執行実績を適切に概算要求に反映させること。</t>
    <phoneticPr fontId="19"/>
  </si>
  <si>
    <t>　引き続き、事業成果の検証の上、事業計画に適切に反映し、効果的・効率的な事業を実施し、執行実績を踏まえた概算要求を行うこと。
　また、一者応札となった要因を検証し、競争性が確保されるよう事業の実施に努めること。</t>
    <rPh sb="1" eb="2">
      <t>ヒ</t>
    </rPh>
    <rPh sb="3" eb="4">
      <t>ツヅ</t>
    </rPh>
    <rPh sb="14" eb="15">
      <t>ウエ</t>
    </rPh>
    <rPh sb="16" eb="18">
      <t>ジギョウ</t>
    </rPh>
    <phoneticPr fontId="20"/>
  </si>
  <si>
    <t>　事業の有効性・効果について適切に検証するとともに、予算の効率的執行に努め、不用額が生じていることも踏まえ、執行実績を適切に概算要求に反映させるべき。</t>
    <phoneticPr fontId="19"/>
  </si>
  <si>
    <t>　事業の目標達成度について改めて検討を行い、事業の有効性及びその効果について適切に検証して、予算の効率的執行に努め、不用額が生じていることも踏まえ、執行実績を適切に概算要求に反映させること。</t>
    <phoneticPr fontId="19"/>
  </si>
  <si>
    <t>　外部有識者の所見を踏まえ、備蓄品目、備蓄目標など事業の見直しが必要か検証すること。また、一者応札となった要因を検証し、競争性が確保されるよう事業の実施に努めること。</t>
    <phoneticPr fontId="19"/>
  </si>
  <si>
    <t>（項）沖縄振興特定事業推進費
（大事項）沖縄政策の推進に必要な経費</t>
    <rPh sb="1" eb="2">
      <t>コウ</t>
    </rPh>
    <rPh sb="3" eb="5">
      <t>オキナワ</t>
    </rPh>
    <rPh sb="5" eb="7">
      <t>シンコウ</t>
    </rPh>
    <rPh sb="7" eb="9">
      <t>トクテイ</t>
    </rPh>
    <rPh sb="9" eb="11">
      <t>ジギョウ</t>
    </rPh>
    <rPh sb="11" eb="13">
      <t>スイシン</t>
    </rPh>
    <rPh sb="13" eb="14">
      <t>ヒ</t>
    </rPh>
    <rPh sb="16" eb="18">
      <t>ダイジ</t>
    </rPh>
    <rPh sb="18" eb="19">
      <t>コウ</t>
    </rPh>
    <rPh sb="20" eb="22">
      <t>オキナワ</t>
    </rPh>
    <rPh sb="22" eb="24">
      <t>セイサク</t>
    </rPh>
    <rPh sb="25" eb="27">
      <t>スイシン</t>
    </rPh>
    <rPh sb="28" eb="30">
      <t>ヒツヨウ</t>
    </rPh>
    <rPh sb="31" eb="33">
      <t>ケイヒ</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</si>
</sst>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0"/>
    <numFmt numFmtId="177" formatCode="0000"/>
    <numFmt numFmtId="178" formatCode="_ * #,##0_ ;_ * &quot;▲&quot;#,##0_ ;_ * &quot;-&quot;_ ;_ @_ "/>
    <numFmt numFmtId="179" formatCode="000"/>
    <numFmt numFmtId="180" formatCode="00"/>
    <numFmt numFmtId="181" formatCode="0.000"/>
    <numFmt numFmtId="182" formatCode="#,##0;&quot;▲ &quot;#,##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18"/>
      <name val="ＭＳ ゴシック"/>
      <family val="3"/>
      <charset val="128"/>
    </font>
    <font>
      <sz val="9"/>
      <name val="ＭＳ Ｐゴシック"/>
      <family val="3"/>
      <charset val="128"/>
    </font>
    <font>
      <b/>
      <sz val="16"/>
      <color indexed="81"/>
      <name val="ＭＳ Ｐゴシック"/>
      <family val="3"/>
      <charset val="128"/>
    </font>
    <font>
      <sz val="6"/>
      <name val="ＭＳ Ｐゴシック"/>
      <family val="2"/>
      <charset val="128"/>
      <scheme val="minor"/>
    </font>
    <font>
      <sz val="12"/>
      <color rgb="FF000000"/>
      <name val="ＭＳ 明朝"/>
      <family val="1"/>
      <charset val="128"/>
    </font>
    <font>
      <sz val="11"/>
      <color theme="1"/>
      <name val="ＭＳ Ｐゴシック"/>
      <family val="3"/>
      <charset val="128"/>
      <scheme val="minor"/>
    </font>
    <font>
      <sz val="9"/>
      <color rgb="FFFF0000"/>
      <name val="ＭＳ ゴシック"/>
      <family val="3"/>
      <charset val="128"/>
    </font>
    <font>
      <sz val="9"/>
      <color theme="1"/>
      <name val="ＭＳ ゴシック"/>
      <family val="3"/>
      <charset val="128"/>
    </font>
    <font>
      <sz val="1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s>
  <borders count="82">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0" fontId="18" fillId="0" borderId="0">
      <alignment vertical="center"/>
    </xf>
    <xf numFmtId="0" fontId="17" fillId="0" borderId="0">
      <alignment vertical="center"/>
    </xf>
    <xf numFmtId="38" fontId="17" fillId="0" borderId="0" applyFont="0" applyFill="0" applyBorder="0" applyAlignment="0" applyProtection="0">
      <alignment vertical="center"/>
    </xf>
    <xf numFmtId="0" fontId="29" fillId="0" borderId="0">
      <alignment vertical="center"/>
    </xf>
    <xf numFmtId="38" fontId="30" fillId="0" borderId="0" applyFont="0" applyFill="0" applyBorder="0" applyAlignment="0" applyProtection="0">
      <alignment vertical="center"/>
    </xf>
    <xf numFmtId="0" fontId="29" fillId="0" borderId="0">
      <alignment vertical="center"/>
    </xf>
    <xf numFmtId="38" fontId="33"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48">
    <xf numFmtId="0" fontId="0" fillId="0" borderId="0" xfId="0"/>
    <xf numFmtId="0" fontId="20" fillId="0" borderId="0" xfId="0" applyFont="1" applyBorder="1"/>
    <xf numFmtId="0" fontId="20" fillId="0" borderId="0" xfId="0" applyFont="1"/>
    <xf numFmtId="0" fontId="20" fillId="0" borderId="1" xfId="0" applyFont="1" applyBorder="1"/>
    <xf numFmtId="0" fontId="21" fillId="0" borderId="1" xfId="0" applyFont="1" applyBorder="1"/>
    <xf numFmtId="0" fontId="22" fillId="0" borderId="0" xfId="0" applyFont="1" applyBorder="1"/>
    <xf numFmtId="176" fontId="20" fillId="0" borderId="0" xfId="0" applyNumberFormat="1" applyFont="1" applyAlignment="1"/>
    <xf numFmtId="0" fontId="20" fillId="0" borderId="0" xfId="0" applyFont="1" applyAlignment="1"/>
    <xf numFmtId="0" fontId="24" fillId="4" borderId="29" xfId="0" applyFont="1" applyFill="1" applyBorder="1" applyAlignment="1">
      <alignment horizontal="center" vertical="center"/>
    </xf>
    <xf numFmtId="0" fontId="24" fillId="4" borderId="30" xfId="0" applyFont="1" applyFill="1" applyBorder="1" applyAlignment="1">
      <alignment horizontal="left" vertical="center"/>
    </xf>
    <xf numFmtId="0" fontId="24" fillId="4" borderId="30" xfId="0" applyFont="1" applyFill="1" applyBorder="1" applyAlignment="1">
      <alignment horizontal="center" vertical="center"/>
    </xf>
    <xf numFmtId="0" fontId="24" fillId="4" borderId="30" xfId="0" applyFont="1" applyFill="1" applyBorder="1" applyAlignment="1">
      <alignment horizontal="center" vertical="center" wrapText="1"/>
    </xf>
    <xf numFmtId="0" fontId="24" fillId="4" borderId="34" xfId="0" applyFont="1" applyFill="1" applyBorder="1" applyAlignment="1">
      <alignment horizontal="center" vertical="center" wrapText="1"/>
    </xf>
    <xf numFmtId="0" fontId="26" fillId="4" borderId="30" xfId="0" applyFont="1" applyFill="1" applyBorder="1" applyAlignment="1">
      <alignment horizontal="center" vertical="center"/>
    </xf>
    <xf numFmtId="0" fontId="24" fillId="4" borderId="33" xfId="0" applyFont="1" applyFill="1" applyBorder="1" applyAlignment="1">
      <alignment horizontal="center" vertical="center"/>
    </xf>
    <xf numFmtId="0" fontId="24" fillId="2" borderId="21" xfId="0" applyNumberFormat="1" applyFont="1" applyFill="1" applyBorder="1" applyAlignment="1">
      <alignment horizontal="center" vertical="center" wrapText="1"/>
    </xf>
    <xf numFmtId="0" fontId="24" fillId="2" borderId="22" xfId="0" applyNumberFormat="1" applyFont="1" applyFill="1" applyBorder="1" applyAlignment="1">
      <alignment vertical="center" wrapText="1"/>
    </xf>
    <xf numFmtId="178" fontId="24" fillId="0" borderId="6" xfId="0" applyNumberFormat="1" applyFont="1" applyBorder="1" applyAlignment="1">
      <alignment vertical="center" shrinkToFit="1"/>
    </xf>
    <xf numFmtId="178" fontId="24" fillId="2" borderId="6" xfId="0" applyNumberFormat="1" applyFont="1" applyFill="1" applyBorder="1" applyAlignment="1">
      <alignment vertical="center" shrinkToFit="1"/>
    </xf>
    <xf numFmtId="0" fontId="24" fillId="2" borderId="6" xfId="0" applyNumberFormat="1" applyFont="1" applyFill="1" applyBorder="1" applyAlignment="1">
      <alignment horizontal="center" vertical="center" wrapText="1"/>
    </xf>
    <xf numFmtId="0" fontId="24" fillId="2" borderId="6" xfId="0" applyNumberFormat="1" applyFont="1" applyFill="1" applyBorder="1" applyAlignment="1">
      <alignment vertical="center" wrapText="1"/>
    </xf>
    <xf numFmtId="179" fontId="24" fillId="0" borderId="16" xfId="0" applyNumberFormat="1" applyFont="1" applyBorder="1" applyAlignment="1">
      <alignment horizontal="center" vertical="center"/>
    </xf>
    <xf numFmtId="0" fontId="24" fillId="0" borderId="12" xfId="0" applyNumberFormat="1" applyFont="1" applyBorder="1" applyAlignment="1">
      <alignment vertical="center" wrapText="1"/>
    </xf>
    <xf numFmtId="178" fontId="24" fillId="2" borderId="12" xfId="0" applyNumberFormat="1" applyFont="1" applyFill="1" applyBorder="1" applyAlignment="1">
      <alignment vertical="center" shrinkToFit="1"/>
    </xf>
    <xf numFmtId="0" fontId="24" fillId="2" borderId="12" xfId="0" applyNumberFormat="1" applyFont="1" applyFill="1" applyBorder="1" applyAlignment="1">
      <alignment horizontal="center" vertical="center" wrapText="1"/>
    </xf>
    <xf numFmtId="0" fontId="24" fillId="2" borderId="12" xfId="0" applyNumberFormat="1" applyFont="1" applyFill="1" applyBorder="1" applyAlignment="1">
      <alignment vertical="center" wrapText="1"/>
    </xf>
    <xf numFmtId="178" fontId="24" fillId="0" borderId="18" xfId="0" applyNumberFormat="1" applyFont="1" applyBorder="1" applyAlignment="1">
      <alignment vertical="center" shrinkToFit="1"/>
    </xf>
    <xf numFmtId="178" fontId="24" fillId="0" borderId="19" xfId="0" applyNumberFormat="1" applyFont="1" applyBorder="1" applyAlignment="1">
      <alignment vertical="center" shrinkToFit="1"/>
    </xf>
    <xf numFmtId="0" fontId="20" fillId="0" borderId="0" xfId="0" applyFont="1" applyFill="1" applyAlignment="1"/>
    <xf numFmtId="0" fontId="20" fillId="0" borderId="0" xfId="0" applyFont="1" applyFill="1" applyBorder="1" applyAlignment="1"/>
    <xf numFmtId="0" fontId="20" fillId="0" borderId="0" xfId="0" applyFont="1" applyFill="1"/>
    <xf numFmtId="177" fontId="20" fillId="0" borderId="0" xfId="0" applyNumberFormat="1" applyFont="1" applyFill="1" applyBorder="1" applyAlignment="1">
      <alignment horizontal="left" vertical="center"/>
    </xf>
    <xf numFmtId="178" fontId="20" fillId="0" borderId="0" xfId="0" applyNumberFormat="1" applyFont="1" applyFill="1" applyBorder="1" applyAlignment="1">
      <alignment horizontal="center" vertical="center" shrinkToFit="1"/>
    </xf>
    <xf numFmtId="3" fontId="20" fillId="0" borderId="0" xfId="0" applyNumberFormat="1" applyFont="1" applyFill="1" applyBorder="1" applyAlignment="1">
      <alignment horizontal="center" vertical="center" wrapText="1"/>
    </xf>
    <xf numFmtId="3" fontId="20" fillId="0" borderId="0" xfId="0" applyNumberFormat="1" applyFont="1" applyFill="1" applyBorder="1" applyAlignment="1">
      <alignment horizontal="center" vertical="center" shrinkToFit="1"/>
    </xf>
    <xf numFmtId="177" fontId="20" fillId="0" borderId="0" xfId="0" applyNumberFormat="1" applyFont="1" applyFill="1" applyBorder="1" applyAlignment="1"/>
    <xf numFmtId="177" fontId="20" fillId="0" borderId="0" xfId="0" applyNumberFormat="1" applyFont="1" applyFill="1" applyBorder="1" applyAlignment="1">
      <alignment horizontal="left"/>
    </xf>
    <xf numFmtId="3" fontId="20" fillId="0" borderId="0" xfId="0" applyNumberFormat="1" applyFont="1" applyFill="1" applyBorder="1" applyAlignment="1">
      <alignment vertical="center" shrinkToFit="1"/>
    </xf>
    <xf numFmtId="0" fontId="20" fillId="0" borderId="0" xfId="0" applyFont="1" applyFill="1" applyBorder="1" applyAlignment="1">
      <alignment vertical="center"/>
    </xf>
    <xf numFmtId="0" fontId="24" fillId="0" borderId="9" xfId="0" applyFont="1" applyFill="1" applyBorder="1" applyAlignment="1">
      <alignment horizontal="center" vertical="center" wrapText="1"/>
    </xf>
    <xf numFmtId="0" fontId="18" fillId="0" borderId="0" xfId="1">
      <alignment vertical="center"/>
    </xf>
    <xf numFmtId="0" fontId="18" fillId="0" borderId="0" xfId="1" applyAlignment="1">
      <alignment horizontal="center" vertical="center"/>
    </xf>
    <xf numFmtId="0" fontId="18" fillId="0" borderId="6" xfId="1" applyBorder="1" applyAlignment="1">
      <alignment horizontal="center" vertical="center"/>
    </xf>
    <xf numFmtId="49" fontId="18" fillId="0" borderId="6" xfId="1" applyNumberFormat="1" applyBorder="1" applyAlignment="1">
      <alignment horizontal="center" vertical="center"/>
    </xf>
    <xf numFmtId="0" fontId="20" fillId="0" borderId="24" xfId="0" applyFont="1" applyFill="1" applyBorder="1" applyAlignment="1">
      <alignment vertical="center" wrapText="1"/>
    </xf>
    <xf numFmtId="177" fontId="0" fillId="0" borderId="3" xfId="0" applyNumberFormat="1" applyFont="1" applyFill="1" applyBorder="1" applyAlignment="1" applyProtection="1">
      <alignment vertical="center" wrapText="1"/>
      <protection locked="0"/>
    </xf>
    <xf numFmtId="180" fontId="0" fillId="0" borderId="10" xfId="0" applyNumberFormat="1" applyFont="1" applyFill="1" applyBorder="1" applyAlignment="1" applyProtection="1">
      <alignment vertical="center" wrapText="1"/>
      <protection locked="0"/>
    </xf>
    <xf numFmtId="0" fontId="20" fillId="0" borderId="0" xfId="0" applyFont="1" applyFill="1" applyBorder="1" applyAlignment="1">
      <alignment horizontal="center" vertical="center"/>
    </xf>
    <xf numFmtId="178" fontId="24" fillId="0" borderId="6" xfId="0" applyNumberFormat="1" applyFont="1" applyFill="1" applyBorder="1" applyAlignment="1">
      <alignment vertical="center" shrinkToFit="1"/>
    </xf>
    <xf numFmtId="179" fontId="24" fillId="0" borderId="20" xfId="0" applyNumberFormat="1" applyFont="1" applyFill="1" applyBorder="1" applyAlignment="1">
      <alignment horizontal="center" vertical="center"/>
    </xf>
    <xf numFmtId="0" fontId="24" fillId="0" borderId="5" xfId="0" applyNumberFormat="1" applyFont="1" applyFill="1" applyBorder="1" applyAlignment="1">
      <alignment vertical="center" wrapText="1"/>
    </xf>
    <xf numFmtId="0" fontId="24" fillId="0" borderId="5" xfId="0" applyNumberFormat="1" applyFont="1" applyFill="1" applyBorder="1" applyAlignment="1">
      <alignment horizontal="right" vertical="center" wrapText="1"/>
    </xf>
    <xf numFmtId="179" fontId="24" fillId="0" borderId="2" xfId="0" applyNumberFormat="1" applyFont="1" applyFill="1" applyBorder="1" applyAlignment="1">
      <alignment horizontal="center" vertical="center"/>
    </xf>
    <xf numFmtId="0" fontId="24" fillId="0" borderId="6" xfId="0" applyNumberFormat="1" applyFont="1" applyFill="1" applyBorder="1" applyAlignment="1">
      <alignment vertical="center" wrapText="1"/>
    </xf>
    <xf numFmtId="0" fontId="24" fillId="0" borderId="6" xfId="0" applyNumberFormat="1" applyFont="1" applyFill="1" applyBorder="1" applyAlignment="1">
      <alignment horizontal="right" vertical="center" wrapText="1"/>
    </xf>
    <xf numFmtId="3" fontId="24" fillId="0" borderId="6" xfId="0" applyNumberFormat="1" applyFont="1" applyFill="1" applyBorder="1" applyAlignment="1">
      <alignment horizontal="center" vertical="center" wrapText="1"/>
    </xf>
    <xf numFmtId="3" fontId="24" fillId="0" borderId="6" xfId="0" applyNumberFormat="1" applyFont="1" applyFill="1" applyBorder="1" applyAlignment="1">
      <alignment vertical="center" wrapText="1"/>
    </xf>
    <xf numFmtId="0" fontId="24" fillId="0" borderId="15" xfId="0" applyNumberFormat="1" applyFont="1" applyFill="1" applyBorder="1" applyAlignment="1">
      <alignment vertical="center" wrapText="1"/>
    </xf>
    <xf numFmtId="0" fontId="24" fillId="0" borderId="6" xfId="0" applyFont="1" applyFill="1" applyBorder="1" applyAlignment="1">
      <alignment horizontal="center" vertical="center" wrapText="1"/>
    </xf>
    <xf numFmtId="0" fontId="24" fillId="0" borderId="6" xfId="0" applyFont="1" applyFill="1" applyBorder="1" applyAlignment="1">
      <alignment vertical="center" wrapText="1"/>
    </xf>
    <xf numFmtId="0" fontId="20" fillId="0" borderId="9" xfId="0" applyFont="1" applyFill="1" applyBorder="1" applyAlignment="1">
      <alignment vertical="center" wrapText="1"/>
    </xf>
    <xf numFmtId="0" fontId="24" fillId="0" borderId="23" xfId="0" applyFont="1" applyFill="1" applyBorder="1" applyAlignment="1">
      <alignment vertical="center" wrapText="1"/>
    </xf>
    <xf numFmtId="0" fontId="24" fillId="0" borderId="9" xfId="0" applyNumberFormat="1" applyFont="1" applyFill="1" applyBorder="1" applyAlignment="1">
      <alignment vertical="center" wrapText="1"/>
    </xf>
    <xf numFmtId="0" fontId="24" fillId="0" borderId="9" xfId="0" applyFont="1" applyFill="1" applyBorder="1" applyAlignment="1">
      <alignment vertical="center" wrapText="1"/>
    </xf>
    <xf numFmtId="0" fontId="24" fillId="0" borderId="17" xfId="0" applyNumberFormat="1" applyFont="1" applyFill="1" applyBorder="1" applyAlignment="1">
      <alignment vertical="center" wrapText="1"/>
    </xf>
    <xf numFmtId="0" fontId="24" fillId="0" borderId="12" xfId="0" applyFont="1" applyFill="1" applyBorder="1" applyAlignment="1">
      <alignment vertical="center" wrapText="1"/>
    </xf>
    <xf numFmtId="0" fontId="24" fillId="0" borderId="17" xfId="0" applyFont="1" applyFill="1" applyBorder="1" applyAlignment="1">
      <alignment vertical="center" wrapText="1"/>
    </xf>
    <xf numFmtId="0" fontId="24" fillId="0" borderId="31" xfId="0" applyFont="1" applyFill="1" applyBorder="1" applyAlignment="1">
      <alignment horizontal="center" vertical="center" wrapText="1"/>
    </xf>
    <xf numFmtId="178" fontId="24" fillId="2" borderId="6" xfId="0" applyNumberFormat="1" applyFont="1" applyFill="1" applyBorder="1" applyAlignment="1">
      <alignment horizontal="right" vertical="center" shrinkToFit="1"/>
    </xf>
    <xf numFmtId="0" fontId="24" fillId="0" borderId="6" xfId="0" applyNumberFormat="1" applyFont="1" applyFill="1" applyBorder="1" applyAlignment="1">
      <alignment horizontal="center" vertical="center" wrapText="1"/>
    </xf>
    <xf numFmtId="178" fontId="24" fillId="0" borderId="6" xfId="0" applyNumberFormat="1" applyFont="1" applyFill="1" applyBorder="1" applyAlignment="1">
      <alignment horizontal="center" vertical="center" shrinkToFit="1"/>
    </xf>
    <xf numFmtId="0" fontId="24" fillId="0" borderId="6" xfId="0" applyNumberFormat="1" applyFont="1" applyFill="1" applyBorder="1" applyAlignment="1">
      <alignment horizontal="left" vertical="center" wrapText="1"/>
    </xf>
    <xf numFmtId="178" fontId="24" fillId="0" borderId="6" xfId="0" applyNumberFormat="1" applyFont="1" applyFill="1" applyBorder="1" applyAlignment="1">
      <alignment horizontal="right" vertical="center" shrinkToFit="1"/>
    </xf>
    <xf numFmtId="0" fontId="24" fillId="2" borderId="6" xfId="0" applyNumberFormat="1" applyFont="1" applyFill="1" applyBorder="1" applyAlignment="1">
      <alignment horizontal="left" vertical="center" wrapText="1"/>
    </xf>
    <xf numFmtId="179" fontId="24" fillId="0" borderId="80" xfId="0" applyNumberFormat="1" applyFont="1" applyFill="1" applyBorder="1" applyAlignment="1">
      <alignment horizontal="center" vertical="center"/>
    </xf>
    <xf numFmtId="0" fontId="24" fillId="0" borderId="19" xfId="0" applyNumberFormat="1" applyFont="1" applyFill="1" applyBorder="1" applyAlignment="1">
      <alignment vertical="center" wrapText="1"/>
    </xf>
    <xf numFmtId="0" fontId="24" fillId="2" borderId="19" xfId="0" applyNumberFormat="1" applyFont="1" applyFill="1" applyBorder="1" applyAlignment="1">
      <alignment horizontal="center" vertical="center" wrapText="1"/>
    </xf>
    <xf numFmtId="0" fontId="24" fillId="2" borderId="19" xfId="0" applyNumberFormat="1" applyFont="1" applyFill="1" applyBorder="1" applyAlignment="1">
      <alignment vertical="center" wrapText="1"/>
    </xf>
    <xf numFmtId="0" fontId="24" fillId="0" borderId="14" xfId="0" applyNumberFormat="1" applyFont="1" applyFill="1" applyBorder="1" applyAlignment="1">
      <alignment vertical="center" wrapText="1"/>
    </xf>
    <xf numFmtId="0" fontId="24" fillId="0" borderId="19" xfId="0" applyFont="1" applyFill="1" applyBorder="1" applyAlignment="1">
      <alignment horizontal="center" vertical="center" wrapText="1"/>
    </xf>
    <xf numFmtId="0" fontId="24" fillId="0" borderId="19" xfId="0" applyFont="1" applyFill="1" applyBorder="1" applyAlignment="1">
      <alignment vertical="center" wrapText="1"/>
    </xf>
    <xf numFmtId="0" fontId="20" fillId="0" borderId="14" xfId="0" applyFont="1" applyFill="1" applyBorder="1" applyAlignment="1">
      <alignment vertical="center" wrapText="1"/>
    </xf>
    <xf numFmtId="0" fontId="20" fillId="0" borderId="38" xfId="0" applyFont="1" applyFill="1" applyBorder="1" applyAlignment="1">
      <alignment vertical="center" wrapText="1"/>
    </xf>
    <xf numFmtId="0" fontId="20" fillId="0" borderId="38" xfId="0" applyFont="1" applyFill="1" applyBorder="1" applyAlignment="1">
      <alignment horizontal="center" vertical="center" wrapText="1"/>
    </xf>
    <xf numFmtId="177" fontId="0" fillId="0" borderId="38" xfId="0" applyNumberFormat="1" applyFont="1" applyFill="1" applyBorder="1" applyAlignment="1" applyProtection="1">
      <alignment vertical="center" wrapText="1"/>
      <protection locked="0"/>
    </xf>
    <xf numFmtId="180" fontId="0" fillId="0" borderId="54" xfId="0" applyNumberFormat="1" applyFont="1" applyFill="1" applyBorder="1" applyAlignment="1" applyProtection="1">
      <alignment vertical="center" wrapText="1"/>
      <protection locked="0"/>
    </xf>
    <xf numFmtId="0" fontId="24" fillId="0" borderId="31" xfId="0" applyNumberFormat="1" applyFont="1" applyFill="1" applyBorder="1" applyAlignment="1">
      <alignment vertical="center" wrapText="1"/>
    </xf>
    <xf numFmtId="0" fontId="24" fillId="2" borderId="23" xfId="0" applyNumberFormat="1" applyFont="1" applyFill="1" applyBorder="1" applyAlignment="1">
      <alignment horizontal="center" vertical="center" wrapText="1"/>
    </xf>
    <xf numFmtId="0" fontId="24" fillId="2" borderId="23" xfId="0" applyNumberFormat="1" applyFont="1" applyFill="1" applyBorder="1" applyAlignment="1">
      <alignment vertical="center" wrapText="1"/>
    </xf>
    <xf numFmtId="0" fontId="20" fillId="0" borderId="24" xfId="0" applyFont="1" applyFill="1" applyBorder="1" applyAlignment="1">
      <alignment horizontal="center" vertical="center" wrapText="1"/>
    </xf>
    <xf numFmtId="0" fontId="24" fillId="0" borderId="27" xfId="0" applyFont="1" applyFill="1" applyBorder="1" applyAlignment="1">
      <alignment horizontal="center" vertical="center"/>
    </xf>
    <xf numFmtId="0" fontId="24" fillId="0" borderId="23" xfId="0" applyNumberFormat="1" applyFont="1" applyFill="1" applyBorder="1" applyAlignment="1">
      <alignment vertical="center" wrapText="1"/>
    </xf>
    <xf numFmtId="0" fontId="24" fillId="0" borderId="23" xfId="0" applyFont="1" applyFill="1" applyBorder="1" applyAlignment="1">
      <alignment horizontal="center" vertical="center" wrapText="1"/>
    </xf>
    <xf numFmtId="0" fontId="24" fillId="0" borderId="23" xfId="0" applyFont="1" applyFill="1" applyBorder="1" applyAlignment="1">
      <alignment horizontal="center" vertical="center"/>
    </xf>
    <xf numFmtId="179" fontId="24" fillId="0" borderId="79" xfId="0" applyNumberFormat="1" applyFont="1" applyFill="1" applyBorder="1" applyAlignment="1">
      <alignment horizontal="center" vertical="center"/>
    </xf>
    <xf numFmtId="0" fontId="20" fillId="0" borderId="31" xfId="0" applyFont="1" applyFill="1" applyBorder="1" applyAlignment="1">
      <alignment vertical="center" wrapText="1"/>
    </xf>
    <xf numFmtId="180" fontId="0" fillId="0" borderId="45" xfId="0" applyNumberFormat="1" applyFont="1" applyFill="1" applyBorder="1" applyAlignment="1" applyProtection="1">
      <alignment vertical="center" wrapText="1"/>
      <protection locked="0"/>
    </xf>
    <xf numFmtId="0" fontId="20" fillId="0" borderId="0" xfId="0" applyFont="1" applyBorder="1" applyAlignment="1">
      <alignment horizontal="right"/>
    </xf>
    <xf numFmtId="0" fontId="20" fillId="0" borderId="1" xfId="0" applyFont="1" applyBorder="1" applyAlignment="1">
      <alignment horizontal="right"/>
    </xf>
    <xf numFmtId="177" fontId="24" fillId="0" borderId="36" xfId="0" applyNumberFormat="1" applyFont="1" applyBorder="1" applyAlignment="1">
      <alignment horizontal="center" vertical="center"/>
    </xf>
    <xf numFmtId="177" fontId="24" fillId="0" borderId="22" xfId="0" applyNumberFormat="1" applyFont="1" applyBorder="1" applyAlignment="1">
      <alignment horizontal="center" vertical="center"/>
    </xf>
    <xf numFmtId="177" fontId="24" fillId="0" borderId="37" xfId="0" applyNumberFormat="1" applyFont="1" applyBorder="1" applyAlignment="1">
      <alignment horizontal="center" vertical="center"/>
    </xf>
    <xf numFmtId="177" fontId="24" fillId="0" borderId="11" xfId="0" applyNumberFormat="1" applyFont="1" applyBorder="1" applyAlignment="1">
      <alignment horizontal="center" vertical="center"/>
    </xf>
    <xf numFmtId="0" fontId="24" fillId="0" borderId="21" xfId="0" applyNumberFormat="1" applyFont="1" applyFill="1" applyBorder="1" applyAlignment="1">
      <alignment horizontal="center" vertical="center" wrapText="1"/>
    </xf>
    <xf numFmtId="0" fontId="24" fillId="0" borderId="22" xfId="0" applyNumberFormat="1" applyFont="1" applyFill="1" applyBorder="1" applyAlignment="1">
      <alignment vertical="center" wrapText="1"/>
    </xf>
    <xf numFmtId="178" fontId="24" fillId="2" borderId="6" xfId="0" applyNumberFormat="1" applyFont="1" applyFill="1" applyBorder="1" applyAlignment="1">
      <alignment horizontal="center" vertical="center" shrinkToFit="1"/>
    </xf>
    <xf numFmtId="178" fontId="32" fillId="2" borderId="6" xfId="0" applyNumberFormat="1" applyFont="1" applyFill="1" applyBorder="1" applyAlignment="1">
      <alignment horizontal="right" vertical="center" shrinkToFit="1"/>
    </xf>
    <xf numFmtId="0" fontId="32" fillId="2" borderId="6" xfId="0" applyNumberFormat="1" applyFont="1" applyFill="1" applyBorder="1" applyAlignment="1">
      <alignment horizontal="center" vertical="center" wrapText="1"/>
    </xf>
    <xf numFmtId="0" fontId="32" fillId="2" borderId="6" xfId="0" applyNumberFormat="1" applyFont="1" applyFill="1" applyBorder="1" applyAlignment="1">
      <alignment vertical="center" wrapText="1"/>
    </xf>
    <xf numFmtId="177" fontId="20" fillId="0" borderId="0" xfId="0" applyNumberFormat="1" applyFont="1" applyFill="1" applyBorder="1" applyAlignment="1">
      <alignment horizontal="center" vertical="center"/>
    </xf>
    <xf numFmtId="0" fontId="0" fillId="0" borderId="0" xfId="0" applyFont="1" applyFill="1" applyBorder="1" applyAlignment="1"/>
    <xf numFmtId="177" fontId="24" fillId="0" borderId="36" xfId="0" applyNumberFormat="1" applyFont="1" applyBorder="1" applyAlignment="1">
      <alignment horizontal="center" vertical="center"/>
    </xf>
    <xf numFmtId="177" fontId="24" fillId="0" borderId="22" xfId="0" applyNumberFormat="1" applyFont="1" applyBorder="1" applyAlignment="1">
      <alignment horizontal="center" vertical="center"/>
    </xf>
    <xf numFmtId="177" fontId="24" fillId="0" borderId="37" xfId="0" applyNumberFormat="1" applyFont="1" applyBorder="1" applyAlignment="1">
      <alignment horizontal="center" vertical="center"/>
    </xf>
    <xf numFmtId="177" fontId="24" fillId="0" borderId="11" xfId="0" applyNumberFormat="1" applyFont="1" applyBorder="1" applyAlignment="1">
      <alignment horizontal="center" vertical="center"/>
    </xf>
    <xf numFmtId="178" fontId="24" fillId="2" borderId="19" xfId="0" applyNumberFormat="1" applyFont="1" applyFill="1" applyBorder="1" applyAlignment="1">
      <alignment vertical="center" shrinkToFit="1"/>
    </xf>
    <xf numFmtId="178" fontId="24" fillId="0" borderId="15" xfId="0" applyNumberFormat="1" applyFont="1" applyFill="1" applyBorder="1" applyAlignment="1">
      <alignment vertical="center" shrinkToFit="1"/>
    </xf>
    <xf numFmtId="178" fontId="24" fillId="4" borderId="34" xfId="0" applyNumberFormat="1" applyFont="1" applyFill="1" applyBorder="1" applyAlignment="1">
      <alignment horizontal="center" vertical="center" wrapText="1"/>
    </xf>
    <xf numFmtId="178" fontId="24" fillId="2" borderId="15" xfId="0" applyNumberFormat="1" applyFont="1" applyFill="1" applyBorder="1" applyAlignment="1">
      <alignment vertical="center" shrinkToFit="1"/>
    </xf>
    <xf numFmtId="178" fontId="24" fillId="2" borderId="9" xfId="0" applyNumberFormat="1" applyFont="1" applyFill="1" applyBorder="1" applyAlignment="1">
      <alignment vertical="center" shrinkToFit="1"/>
    </xf>
    <xf numFmtId="0" fontId="26" fillId="5" borderId="54" xfId="0" applyFont="1" applyFill="1" applyBorder="1" applyAlignment="1">
      <alignment horizontal="center" vertical="center" wrapText="1"/>
    </xf>
    <xf numFmtId="0" fontId="24" fillId="0" borderId="6"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14" xfId="0" applyFont="1" applyFill="1" applyBorder="1" applyAlignment="1">
      <alignment horizontal="center" vertical="center" wrapText="1"/>
    </xf>
    <xf numFmtId="0" fontId="24" fillId="0" borderId="19" xfId="0" applyFont="1" applyFill="1" applyBorder="1" applyAlignment="1">
      <alignment horizontal="center" vertical="center"/>
    </xf>
    <xf numFmtId="0" fontId="24" fillId="0" borderId="81" xfId="0" applyFont="1" applyFill="1" applyBorder="1" applyAlignment="1">
      <alignment horizontal="center" vertical="center"/>
    </xf>
    <xf numFmtId="0" fontId="24" fillId="0" borderId="23" xfId="0" applyFont="1" applyFill="1" applyBorder="1" applyAlignment="1">
      <alignment vertical="center"/>
    </xf>
    <xf numFmtId="0" fontId="24" fillId="0" borderId="27" xfId="0" applyFont="1" applyFill="1" applyBorder="1" applyAlignment="1">
      <alignment vertical="center"/>
    </xf>
    <xf numFmtId="0" fontId="24" fillId="0" borderId="31" xfId="0" applyFont="1" applyFill="1" applyBorder="1" applyAlignment="1">
      <alignment vertical="center" wrapText="1"/>
    </xf>
    <xf numFmtId="0" fontId="24" fillId="0" borderId="6" xfId="0" applyNumberFormat="1" applyFont="1" applyFill="1" applyBorder="1" applyAlignment="1">
      <alignment vertical="center" wrapText="1"/>
    </xf>
    <xf numFmtId="0" fontId="26" fillId="3" borderId="3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33" xfId="0" applyFont="1" applyFill="1" applyBorder="1" applyAlignment="1">
      <alignment horizontal="center" vertical="center"/>
    </xf>
    <xf numFmtId="178" fontId="24" fillId="3" borderId="34" xfId="0" applyNumberFormat="1" applyFont="1" applyFill="1" applyBorder="1" applyAlignment="1">
      <alignment horizontal="center" vertical="center" wrapText="1"/>
    </xf>
    <xf numFmtId="182" fontId="20" fillId="0" borderId="0" xfId="7" applyNumberFormat="1" applyFont="1" applyAlignment="1"/>
    <xf numFmtId="182" fontId="20" fillId="0" borderId="0" xfId="0" applyNumberFormat="1" applyFont="1"/>
    <xf numFmtId="182" fontId="20" fillId="0" borderId="0" xfId="0" applyNumberFormat="1" applyFont="1" applyAlignment="1">
      <alignment vertical="center"/>
    </xf>
    <xf numFmtId="182" fontId="20" fillId="0" borderId="0" xfId="0" applyNumberFormat="1" applyFont="1" applyAlignment="1">
      <alignment wrapText="1"/>
    </xf>
    <xf numFmtId="182" fontId="20" fillId="0" borderId="1" xfId="7" applyNumberFormat="1" applyFont="1" applyBorder="1" applyAlignment="1"/>
    <xf numFmtId="182" fontId="20" fillId="0" borderId="1" xfId="0" applyNumberFormat="1" applyFont="1" applyBorder="1"/>
    <xf numFmtId="182" fontId="20" fillId="0" borderId="0" xfId="0" applyNumberFormat="1" applyFont="1" applyBorder="1"/>
    <xf numFmtId="182" fontId="20" fillId="0" borderId="0" xfId="0" applyNumberFormat="1" applyFont="1" applyBorder="1" applyAlignment="1">
      <alignment wrapText="1"/>
    </xf>
    <xf numFmtId="182" fontId="20" fillId="0" borderId="0" xfId="0" applyNumberFormat="1" applyFont="1" applyBorder="1" applyAlignment="1">
      <alignment vertical="center"/>
    </xf>
    <xf numFmtId="182" fontId="20" fillId="0" borderId="0" xfId="7" applyNumberFormat="1" applyFont="1" applyBorder="1" applyAlignment="1"/>
    <xf numFmtId="182" fontId="24" fillId="5" borderId="28" xfId="7" applyNumberFormat="1" applyFont="1" applyFill="1" applyBorder="1" applyAlignment="1">
      <alignment horizontal="center" vertical="center" wrapText="1"/>
    </xf>
    <xf numFmtId="182" fontId="24" fillId="5" borderId="28" xfId="0" applyNumberFormat="1" applyFont="1" applyFill="1" applyBorder="1" applyAlignment="1">
      <alignment horizontal="center" vertical="center" wrapText="1"/>
    </xf>
    <xf numFmtId="182" fontId="24" fillId="5" borderId="5" xfId="7" applyNumberFormat="1" applyFont="1" applyFill="1" applyBorder="1" applyAlignment="1">
      <alignment horizontal="center" vertical="center" wrapText="1"/>
    </xf>
    <xf numFmtId="182" fontId="24" fillId="5" borderId="5" xfId="0" applyNumberFormat="1" applyFont="1" applyFill="1" applyBorder="1" applyAlignment="1">
      <alignment horizontal="center" vertical="center" wrapText="1"/>
    </xf>
    <xf numFmtId="182" fontId="24" fillId="5" borderId="7" xfId="7" applyNumberFormat="1" applyFont="1" applyFill="1" applyBorder="1" applyAlignment="1">
      <alignment horizontal="right" vertical="center" wrapText="1"/>
    </xf>
    <xf numFmtId="182" fontId="24" fillId="5" borderId="7" xfId="0" applyNumberFormat="1" applyFont="1" applyFill="1" applyBorder="1" applyAlignment="1">
      <alignment horizontal="right" vertical="center" wrapText="1"/>
    </xf>
    <xf numFmtId="182" fontId="24" fillId="5" borderId="1" xfId="0" applyNumberFormat="1" applyFont="1" applyFill="1" applyBorder="1" applyAlignment="1">
      <alignment horizontal="right" vertical="center" wrapText="1"/>
    </xf>
    <xf numFmtId="182" fontId="24" fillId="4" borderId="30" xfId="7" applyNumberFormat="1" applyFont="1" applyFill="1" applyBorder="1" applyAlignment="1">
      <alignment horizontal="center" vertical="center"/>
    </xf>
    <xf numFmtId="182" fontId="24" fillId="4" borderId="30" xfId="0" applyNumberFormat="1" applyFont="1" applyFill="1" applyBorder="1" applyAlignment="1">
      <alignment horizontal="center" vertical="center" wrapText="1"/>
    </xf>
    <xf numFmtId="182" fontId="24" fillId="4" borderId="30" xfId="7" applyNumberFormat="1" applyFont="1" applyFill="1" applyBorder="1" applyAlignment="1">
      <alignment horizontal="right" vertical="center" wrapText="1"/>
    </xf>
    <xf numFmtId="182" fontId="24" fillId="4" borderId="30" xfId="0" applyNumberFormat="1" applyFont="1" applyFill="1" applyBorder="1" applyAlignment="1">
      <alignment horizontal="right" vertical="center" wrapText="1"/>
    </xf>
    <xf numFmtId="182" fontId="24" fillId="0" borderId="5" xfId="7"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2" fontId="24" fillId="0" borderId="5" xfId="0" applyNumberFormat="1" applyFont="1" applyFill="1" applyBorder="1" applyAlignment="1">
      <alignment vertical="center" shrinkToFit="1"/>
    </xf>
    <xf numFmtId="182" fontId="24" fillId="2" borderId="6" xfId="0" applyNumberFormat="1" applyFont="1" applyFill="1" applyBorder="1" applyAlignment="1">
      <alignment vertical="center" wrapText="1" shrinkToFit="1"/>
    </xf>
    <xf numFmtId="182" fontId="24" fillId="2" borderId="5" xfId="0" applyNumberFormat="1" applyFont="1" applyFill="1" applyBorder="1" applyAlignment="1">
      <alignment horizontal="center" vertical="center" wrapText="1"/>
    </xf>
    <xf numFmtId="182" fontId="24" fillId="2" borderId="5" xfId="0" applyNumberFormat="1" applyFont="1" applyFill="1" applyBorder="1" applyAlignment="1">
      <alignment vertical="center" wrapText="1"/>
    </xf>
    <xf numFmtId="182" fontId="24" fillId="2" borderId="6" xfId="0" applyNumberFormat="1" applyFont="1" applyFill="1" applyBorder="1" applyAlignment="1">
      <alignment vertical="center" shrinkToFit="1"/>
    </xf>
    <xf numFmtId="182" fontId="24" fillId="0" borderId="6" xfId="7" applyNumberFormat="1" applyFont="1" applyFill="1" applyBorder="1" applyAlignment="1">
      <alignment vertical="center" shrinkToFit="1"/>
    </xf>
    <xf numFmtId="182" fontId="24" fillId="0" borderId="3" xfId="0" applyNumberFormat="1" applyFont="1" applyFill="1" applyBorder="1" applyAlignment="1">
      <alignment vertical="center" shrinkToFit="1"/>
    </xf>
    <xf numFmtId="182" fontId="24" fillId="0" borderId="6" xfId="0" applyNumberFormat="1" applyFont="1" applyFill="1" applyBorder="1" applyAlignment="1">
      <alignment vertical="center" shrinkToFit="1"/>
    </xf>
    <xf numFmtId="182" fontId="24" fillId="2" borderId="6" xfId="0" applyNumberFormat="1" applyFont="1" applyFill="1" applyBorder="1" applyAlignment="1">
      <alignment horizontal="center" vertical="center" wrapText="1"/>
    </xf>
    <xf numFmtId="182" fontId="24" fillId="2" borderId="6" xfId="0" applyNumberFormat="1" applyFont="1" applyFill="1" applyBorder="1" applyAlignment="1">
      <alignment vertical="center" wrapText="1"/>
    </xf>
    <xf numFmtId="182" fontId="24" fillId="2" borderId="6" xfId="7" applyNumberFormat="1" applyFont="1" applyFill="1" applyBorder="1" applyAlignment="1">
      <alignment vertical="center" wrapText="1" shrinkToFit="1"/>
    </xf>
    <xf numFmtId="182" fontId="24" fillId="2" borderId="5" xfId="7" applyNumberFormat="1" applyFont="1" applyFill="1" applyBorder="1" applyAlignment="1">
      <alignment vertical="center" wrapText="1" shrinkToFit="1"/>
    </xf>
    <xf numFmtId="182" fontId="24" fillId="0" borderId="6" xfId="0" applyNumberFormat="1" applyFont="1" applyFill="1" applyBorder="1" applyAlignment="1">
      <alignment horizontal="center" vertical="center" wrapText="1"/>
    </xf>
    <xf numFmtId="182" fontId="24" fillId="0" borderId="6" xfId="0" applyNumberFormat="1" applyFont="1" applyFill="1" applyBorder="1" applyAlignment="1">
      <alignment vertical="center" wrapText="1"/>
    </xf>
    <xf numFmtId="182" fontId="24" fillId="0" borderId="6" xfId="0" applyNumberFormat="1" applyFont="1" applyFill="1" applyBorder="1" applyAlignment="1">
      <alignment vertical="center" wrapText="1" shrinkToFit="1"/>
    </xf>
    <xf numFmtId="182" fontId="24" fillId="0" borderId="19" xfId="7" applyNumberFormat="1" applyFont="1" applyFill="1" applyBorder="1" applyAlignment="1">
      <alignment vertical="center" shrinkToFit="1"/>
    </xf>
    <xf numFmtId="182" fontId="24" fillId="0" borderId="19" xfId="0" applyNumberFormat="1" applyFont="1" applyFill="1" applyBorder="1" applyAlignment="1">
      <alignment vertical="center" shrinkToFit="1"/>
    </xf>
    <xf numFmtId="182" fontId="24" fillId="2" borderId="19" xfId="0" applyNumberFormat="1" applyFont="1" applyFill="1" applyBorder="1" applyAlignment="1">
      <alignment horizontal="center" vertical="center" wrapText="1"/>
    </xf>
    <xf numFmtId="182" fontId="24" fillId="2" borderId="19" xfId="0" applyNumberFormat="1" applyFont="1" applyFill="1" applyBorder="1" applyAlignment="1">
      <alignment vertical="center" wrapText="1"/>
    </xf>
    <xf numFmtId="182" fontId="24" fillId="2" borderId="19" xfId="0" applyNumberFormat="1" applyFont="1" applyFill="1" applyBorder="1" applyAlignment="1">
      <alignment vertical="center" shrinkToFit="1"/>
    </xf>
    <xf numFmtId="182" fontId="24" fillId="0" borderId="6" xfId="7" applyNumberFormat="1" applyFont="1" applyFill="1" applyBorder="1" applyAlignment="1">
      <alignment vertical="center" wrapText="1" shrinkToFit="1"/>
    </xf>
    <xf numFmtId="182" fontId="24" fillId="0" borderId="7" xfId="0" applyNumberFormat="1" applyFont="1" applyFill="1" applyBorder="1" applyAlignment="1">
      <alignment vertical="center" wrapText="1"/>
    </xf>
    <xf numFmtId="182" fontId="24" fillId="0" borderId="6" xfId="0" applyNumberFormat="1" applyFont="1" applyFill="1" applyBorder="1" applyAlignment="1">
      <alignment horizontal="right" vertical="center" shrinkToFit="1"/>
    </xf>
    <xf numFmtId="182" fontId="24" fillId="0" borderId="10" xfId="0" applyNumberFormat="1" applyFont="1" applyFill="1" applyBorder="1" applyAlignment="1">
      <alignment vertical="center" shrinkToFit="1"/>
    </xf>
    <xf numFmtId="182" fontId="24" fillId="0" borderId="23" xfId="7" applyNumberFormat="1" applyFont="1" applyFill="1" applyBorder="1" applyAlignment="1">
      <alignment vertical="center" shrinkToFit="1"/>
    </xf>
    <xf numFmtId="182" fontId="24" fillId="0" borderId="23" xfId="0" applyNumberFormat="1" applyFont="1" applyFill="1" applyBorder="1" applyAlignment="1">
      <alignment horizontal="center" vertical="center" wrapText="1"/>
    </xf>
    <xf numFmtId="182" fontId="24" fillId="0" borderId="23" xfId="0" applyNumberFormat="1" applyFont="1" applyFill="1" applyBorder="1" applyAlignment="1">
      <alignment vertical="center" wrapText="1"/>
    </xf>
    <xf numFmtId="182" fontId="24" fillId="0" borderId="23" xfId="0" applyNumberFormat="1" applyFont="1" applyFill="1" applyBorder="1" applyAlignment="1">
      <alignment vertical="center" shrinkToFit="1"/>
    </xf>
    <xf numFmtId="182" fontId="24" fillId="0" borderId="12" xfId="7" applyNumberFormat="1" applyFont="1" applyBorder="1" applyAlignment="1">
      <alignment vertical="center" shrinkToFit="1"/>
    </xf>
    <xf numFmtId="182" fontId="24" fillId="0" borderId="35" xfId="0" applyNumberFormat="1" applyFont="1" applyFill="1" applyBorder="1" applyAlignment="1">
      <alignment vertical="center" shrinkToFit="1"/>
    </xf>
    <xf numFmtId="182" fontId="24" fillId="0" borderId="12" xfId="0" applyNumberFormat="1" applyFont="1" applyFill="1" applyBorder="1" applyAlignment="1">
      <alignment vertical="center" shrinkToFit="1"/>
    </xf>
    <xf numFmtId="182" fontId="24" fillId="2" borderId="12" xfId="0" applyNumberFormat="1" applyFont="1" applyFill="1" applyBorder="1" applyAlignment="1">
      <alignment vertical="center" wrapText="1" shrinkToFit="1"/>
    </xf>
    <xf numFmtId="182" fontId="24" fillId="2" borderId="12" xfId="0" applyNumberFormat="1" applyFont="1" applyFill="1" applyBorder="1" applyAlignment="1">
      <alignment horizontal="center" vertical="center" wrapText="1"/>
    </xf>
    <xf numFmtId="182" fontId="24" fillId="2" borderId="12" xfId="0" applyNumberFormat="1" applyFont="1" applyFill="1" applyBorder="1" applyAlignment="1">
      <alignment vertical="center" wrapText="1"/>
    </xf>
    <xf numFmtId="182" fontId="24" fillId="2" borderId="12" xfId="0" applyNumberFormat="1" applyFont="1" applyFill="1" applyBorder="1" applyAlignment="1">
      <alignment vertical="center" shrinkToFit="1"/>
    </xf>
    <xf numFmtId="182" fontId="24" fillId="2" borderId="35" xfId="0" applyNumberFormat="1" applyFont="1" applyFill="1" applyBorder="1" applyAlignment="1">
      <alignment vertical="center" shrinkToFit="1"/>
    </xf>
    <xf numFmtId="182" fontId="24" fillId="0" borderId="18" xfId="7" applyNumberFormat="1" applyFont="1" applyBorder="1" applyAlignment="1">
      <alignment vertical="center" shrinkToFit="1"/>
    </xf>
    <xf numFmtId="182" fontId="24" fillId="0" borderId="18" xfId="0" applyNumberFormat="1" applyFont="1" applyBorder="1" applyAlignment="1">
      <alignment vertical="center" shrinkToFit="1"/>
    </xf>
    <xf numFmtId="182" fontId="24" fillId="2" borderId="13" xfId="0" applyNumberFormat="1" applyFont="1" applyFill="1" applyBorder="1" applyAlignment="1">
      <alignment vertical="center" wrapText="1" shrinkToFit="1"/>
    </xf>
    <xf numFmtId="182" fontId="24" fillId="0" borderId="6" xfId="7" applyNumberFormat="1" applyFont="1" applyBorder="1" applyAlignment="1">
      <alignment vertical="center" shrinkToFit="1"/>
    </xf>
    <xf numFmtId="182" fontId="24" fillId="0" borderId="6" xfId="0" applyNumberFormat="1" applyFont="1" applyBorder="1" applyAlignment="1">
      <alignment vertical="center" shrinkToFit="1"/>
    </xf>
    <xf numFmtId="182" fontId="24" fillId="2" borderId="9" xfId="0" applyNumberFormat="1" applyFont="1" applyFill="1" applyBorder="1" applyAlignment="1">
      <alignment vertical="center" wrapText="1" shrinkToFit="1"/>
    </xf>
    <xf numFmtId="182" fontId="24" fillId="0" borderId="19" xfId="7" applyNumberFormat="1" applyFont="1" applyBorder="1" applyAlignment="1">
      <alignment vertical="center" shrinkToFit="1"/>
    </xf>
    <xf numFmtId="182" fontId="24" fillId="0" borderId="19" xfId="0" applyNumberFormat="1" applyFont="1" applyBorder="1" applyAlignment="1">
      <alignment vertical="center" shrinkToFit="1"/>
    </xf>
    <xf numFmtId="182" fontId="24" fillId="2" borderId="14" xfId="0" applyNumberFormat="1" applyFont="1" applyFill="1" applyBorder="1" applyAlignment="1">
      <alignment vertical="center" wrapText="1" shrinkToFit="1"/>
    </xf>
    <xf numFmtId="182" fontId="24" fillId="0" borderId="21" xfId="7" applyNumberFormat="1" applyFont="1" applyBorder="1" applyAlignment="1">
      <alignment vertical="center" shrinkToFit="1"/>
    </xf>
    <xf numFmtId="182" fontId="24" fillId="2" borderId="39" xfId="0" applyNumberFormat="1" applyFont="1" applyFill="1" applyBorder="1" applyAlignment="1">
      <alignment vertical="center" shrinkToFit="1"/>
    </xf>
    <xf numFmtId="182" fontId="24" fillId="2" borderId="21" xfId="0" applyNumberFormat="1" applyFont="1" applyFill="1" applyBorder="1" applyAlignment="1">
      <alignment vertical="center" shrinkToFit="1"/>
    </xf>
    <xf numFmtId="182" fontId="24" fillId="2" borderId="40" xfId="0" applyNumberFormat="1" applyFont="1" applyFill="1" applyBorder="1" applyAlignment="1">
      <alignment vertical="center" wrapText="1" shrinkToFit="1"/>
    </xf>
    <xf numFmtId="182" fontId="24" fillId="2" borderId="28" xfId="0" applyNumberFormat="1" applyFont="1" applyFill="1" applyBorder="1" applyAlignment="1">
      <alignment vertical="center" shrinkToFit="1"/>
    </xf>
    <xf numFmtId="182" fontId="24" fillId="2" borderId="17" xfId="0" applyNumberFormat="1" applyFont="1" applyFill="1" applyBorder="1" applyAlignment="1">
      <alignment vertical="center" wrapText="1" shrinkToFit="1"/>
    </xf>
    <xf numFmtId="182" fontId="24" fillId="2" borderId="8" xfId="0" applyNumberFormat="1" applyFont="1" applyFill="1" applyBorder="1" applyAlignment="1">
      <alignment vertical="center" shrinkToFit="1"/>
    </xf>
    <xf numFmtId="182" fontId="24" fillId="0" borderId="21" xfId="0" applyNumberFormat="1" applyFont="1" applyFill="1" applyBorder="1" applyAlignment="1">
      <alignment vertical="center" shrinkToFit="1"/>
    </xf>
    <xf numFmtId="182" fontId="24" fillId="0" borderId="7" xfId="7" applyNumberFormat="1" applyFont="1" applyBorder="1" applyAlignment="1">
      <alignment vertical="center" shrinkToFit="1"/>
    </xf>
    <xf numFmtId="182" fontId="24" fillId="2" borderId="1" xfId="0" applyNumberFormat="1" applyFont="1" applyFill="1" applyBorder="1" applyAlignment="1">
      <alignment vertical="center" shrinkToFit="1"/>
    </xf>
    <xf numFmtId="182" fontId="24" fillId="2" borderId="7" xfId="0" applyNumberFormat="1" applyFont="1" applyFill="1" applyBorder="1" applyAlignment="1">
      <alignment vertical="center" shrinkToFit="1"/>
    </xf>
    <xf numFmtId="182" fontId="24" fillId="2" borderId="41" xfId="0" applyNumberFormat="1" applyFont="1" applyFill="1" applyBorder="1" applyAlignment="1">
      <alignment vertical="center" wrapText="1" shrinkToFit="1"/>
    </xf>
    <xf numFmtId="182" fontId="24" fillId="0" borderId="7" xfId="0" applyNumberFormat="1" applyFont="1" applyFill="1" applyBorder="1" applyAlignment="1">
      <alignment vertical="center" shrinkToFit="1"/>
    </xf>
    <xf numFmtId="182" fontId="20" fillId="0" borderId="0" xfId="7" applyNumberFormat="1" applyFont="1" applyFill="1" applyBorder="1" applyAlignment="1">
      <alignment vertical="center" shrinkToFit="1"/>
    </xf>
    <xf numFmtId="182" fontId="20" fillId="0" borderId="0" xfId="0" applyNumberFormat="1" applyFont="1" applyFill="1" applyBorder="1" applyAlignment="1">
      <alignment vertical="center" shrinkToFit="1"/>
    </xf>
    <xf numFmtId="182" fontId="20" fillId="0" borderId="0" xfId="0" applyNumberFormat="1" applyFont="1" applyFill="1" applyBorder="1" applyAlignment="1">
      <alignment horizontal="center" vertical="center"/>
    </xf>
    <xf numFmtId="182" fontId="20" fillId="0" borderId="0" xfId="7" applyNumberFormat="1" applyFont="1" applyFill="1" applyAlignment="1"/>
    <xf numFmtId="182" fontId="20" fillId="0" borderId="0" xfId="0" applyNumberFormat="1" applyFont="1" applyFill="1"/>
    <xf numFmtId="182" fontId="20" fillId="0" borderId="0" xfId="0" applyNumberFormat="1" applyFont="1" applyFill="1" applyAlignment="1">
      <alignment vertical="center"/>
    </xf>
    <xf numFmtId="182" fontId="24" fillId="0" borderId="0" xfId="7" applyNumberFormat="1" applyFont="1" applyAlignment="1"/>
    <xf numFmtId="182" fontId="21" fillId="0" borderId="0" xfId="0" applyNumberFormat="1" applyFont="1"/>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52" xfId="0" applyFont="1" applyBorder="1" applyAlignment="1">
      <alignment horizontal="center" vertical="center"/>
    </xf>
    <xf numFmtId="0" fontId="0" fillId="0" borderId="70" xfId="0" applyFont="1" applyBorder="1" applyAlignment="1">
      <alignment horizontal="center" vertical="center"/>
    </xf>
    <xf numFmtId="0" fontId="0" fillId="0" borderId="67" xfId="0" applyFont="1" applyBorder="1" applyAlignment="1">
      <alignment horizontal="center" vertical="center"/>
    </xf>
    <xf numFmtId="0" fontId="24" fillId="0" borderId="47" xfId="0" applyFont="1" applyBorder="1" applyAlignment="1">
      <alignment horizontal="center" vertical="center"/>
    </xf>
    <xf numFmtId="0" fontId="0" fillId="0" borderId="71" xfId="0" applyFont="1" applyBorder="1" applyAlignment="1">
      <alignment horizontal="center" vertical="center"/>
    </xf>
    <xf numFmtId="0" fontId="0" fillId="0" borderId="68" xfId="0" applyFont="1" applyBorder="1" applyAlignment="1">
      <alignment horizontal="center" vertical="center"/>
    </xf>
    <xf numFmtId="0" fontId="24" fillId="0" borderId="53" xfId="0" applyFont="1" applyBorder="1" applyAlignment="1">
      <alignment horizontal="center" vertical="center"/>
    </xf>
    <xf numFmtId="0" fontId="0" fillId="0" borderId="72" xfId="0" applyFont="1" applyBorder="1" applyAlignment="1">
      <alignment horizontal="center" vertical="center"/>
    </xf>
    <xf numFmtId="0" fontId="0" fillId="0" borderId="69"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20" fillId="0" borderId="1" xfId="0" applyFont="1" applyBorder="1" applyAlignment="1">
      <alignment horizontal="right"/>
    </xf>
    <xf numFmtId="0" fontId="0" fillId="0" borderId="1" xfId="0" applyFont="1" applyBorder="1" applyAlignment="1">
      <alignment horizontal="right"/>
    </xf>
    <xf numFmtId="0" fontId="24" fillId="5" borderId="28" xfId="0"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6" fillId="5" borderId="57" xfId="0" applyFont="1" applyFill="1" applyBorder="1" applyAlignment="1">
      <alignment horizontal="center" vertical="center" wrapText="1"/>
    </xf>
    <xf numFmtId="0" fontId="26" fillId="5" borderId="32" xfId="0" applyFont="1" applyFill="1" applyBorder="1" applyAlignment="1">
      <alignment horizontal="center" vertical="center" wrapText="1"/>
    </xf>
    <xf numFmtId="0" fontId="26" fillId="5" borderId="63" xfId="0" applyFont="1" applyFill="1" applyBorder="1" applyAlignment="1">
      <alignment horizontal="center" vertical="center" wrapText="1"/>
    </xf>
    <xf numFmtId="0" fontId="26" fillId="5" borderId="15"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6" fillId="5" borderId="38"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4" fillId="0" borderId="58" xfId="0" applyFont="1" applyBorder="1" applyAlignment="1">
      <alignment horizontal="center" vertical="center"/>
    </xf>
    <xf numFmtId="0" fontId="24" fillId="0" borderId="59" xfId="0" applyFont="1" applyBorder="1" applyAlignment="1">
      <alignment horizontal="center" vertical="center"/>
    </xf>
    <xf numFmtId="0" fontId="26" fillId="0" borderId="64" xfId="0" applyFont="1" applyBorder="1" applyAlignment="1"/>
    <xf numFmtId="0" fontId="26" fillId="0" borderId="65" xfId="0" applyFont="1" applyBorder="1" applyAlignment="1"/>
    <xf numFmtId="0" fontId="26" fillId="0" borderId="66" xfId="0" applyFont="1" applyBorder="1" applyAlignment="1"/>
    <xf numFmtId="3" fontId="24" fillId="0" borderId="49" xfId="0" applyNumberFormat="1" applyFont="1" applyBorder="1" applyAlignment="1">
      <alignment horizontal="center" vertical="center" shrinkToFit="1"/>
    </xf>
    <xf numFmtId="3" fontId="24" fillId="0" borderId="50" xfId="0" applyNumberFormat="1" applyFont="1" applyBorder="1" applyAlignment="1">
      <alignment horizontal="center" vertical="center" shrinkToFit="1"/>
    </xf>
    <xf numFmtId="3" fontId="24" fillId="0" borderId="51" xfId="0" applyNumberFormat="1" applyFont="1" applyBorder="1" applyAlignment="1">
      <alignment horizontal="center" vertical="center" shrinkToFit="1"/>
    </xf>
    <xf numFmtId="182" fontId="24" fillId="2" borderId="14" xfId="0" applyNumberFormat="1" applyFont="1" applyFill="1" applyBorder="1" applyAlignment="1">
      <alignment horizontal="center" vertical="center"/>
    </xf>
    <xf numFmtId="182" fontId="24" fillId="2" borderId="54" xfId="0" applyNumberFormat="1" applyFont="1" applyFill="1" applyBorder="1" applyAlignment="1">
      <alignment horizontal="center" vertical="center"/>
    </xf>
    <xf numFmtId="3" fontId="24" fillId="0" borderId="58" xfId="0" applyNumberFormat="1" applyFont="1" applyBorder="1" applyAlignment="1">
      <alignment horizontal="center" vertical="center" shrinkToFit="1"/>
    </xf>
    <xf numFmtId="3" fontId="24" fillId="0" borderId="59" xfId="0" applyNumberFormat="1" applyFont="1" applyBorder="1" applyAlignment="1">
      <alignment horizontal="center" vertical="center" shrinkToFit="1"/>
    </xf>
    <xf numFmtId="182" fontId="24" fillId="2" borderId="17" xfId="0" applyNumberFormat="1" applyFont="1" applyFill="1" applyBorder="1" applyAlignment="1">
      <alignment horizontal="center" vertical="center"/>
    </xf>
    <xf numFmtId="182" fontId="24" fillId="2" borderId="62" xfId="0" applyNumberFormat="1" applyFont="1" applyFill="1" applyBorder="1" applyAlignment="1">
      <alignment horizontal="center" vertical="center"/>
    </xf>
    <xf numFmtId="182" fontId="24" fillId="2" borderId="34" xfId="0" applyNumberFormat="1" applyFont="1" applyFill="1" applyBorder="1" applyAlignment="1">
      <alignment horizontal="center" vertical="center"/>
    </xf>
    <xf numFmtId="182" fontId="24" fillId="2" borderId="42" xfId="0" applyNumberFormat="1" applyFont="1" applyFill="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182" fontId="24" fillId="0" borderId="9" xfId="0" applyNumberFormat="1" applyFont="1" applyFill="1" applyBorder="1" applyAlignment="1">
      <alignment horizontal="center" vertical="center"/>
    </xf>
    <xf numFmtId="182" fontId="24" fillId="0" borderId="10" xfId="0" applyNumberFormat="1" applyFont="1" applyFill="1" applyBorder="1" applyAlignment="1">
      <alignment horizontal="center" vertical="center"/>
    </xf>
    <xf numFmtId="0" fontId="24" fillId="0" borderId="46" xfId="0" applyFont="1" applyBorder="1" applyAlignment="1">
      <alignment horizontal="center" vertical="center"/>
    </xf>
    <xf numFmtId="0" fontId="0" fillId="0" borderId="73" xfId="0" applyFont="1" applyBorder="1" applyAlignment="1">
      <alignment horizontal="center" vertical="center"/>
    </xf>
    <xf numFmtId="0" fontId="0" fillId="0" borderId="75" xfId="0" applyFont="1" applyBorder="1" applyAlignment="1">
      <alignment horizontal="center" vertical="center"/>
    </xf>
    <xf numFmtId="0" fontId="24" fillId="0" borderId="48" xfId="0" applyFont="1" applyBorder="1" applyAlignment="1">
      <alignment horizontal="center" vertical="center"/>
    </xf>
    <xf numFmtId="0" fontId="0" fillId="0" borderId="74" xfId="0" applyFont="1" applyBorder="1" applyAlignment="1">
      <alignment horizontal="center" vertical="center"/>
    </xf>
    <xf numFmtId="0" fontId="0" fillId="0" borderId="76" xfId="0" applyFont="1" applyBorder="1" applyAlignment="1">
      <alignment horizontal="center" vertical="center"/>
    </xf>
    <xf numFmtId="177" fontId="24" fillId="0" borderId="20" xfId="0" applyNumberFormat="1" applyFont="1" applyBorder="1" applyAlignment="1">
      <alignment horizontal="center" vertical="center"/>
    </xf>
    <xf numFmtId="177" fontId="24" fillId="0" borderId="22" xfId="0" applyNumberFormat="1" applyFont="1" applyBorder="1" applyAlignment="1">
      <alignment horizontal="center" vertical="center"/>
    </xf>
    <xf numFmtId="177" fontId="24" fillId="0" borderId="4" xfId="0" applyNumberFormat="1" applyFont="1" applyBorder="1" applyAlignment="1">
      <alignment horizontal="center" vertical="center"/>
    </xf>
    <xf numFmtId="177" fontId="24" fillId="0" borderId="11" xfId="0" applyNumberFormat="1" applyFont="1" applyBorder="1" applyAlignment="1">
      <alignment horizontal="center" vertical="center"/>
    </xf>
    <xf numFmtId="182" fontId="24" fillId="2" borderId="13" xfId="0" applyNumberFormat="1" applyFont="1" applyFill="1" applyBorder="1" applyAlignment="1">
      <alignment horizontal="center" vertical="center"/>
    </xf>
    <xf numFmtId="182" fontId="24" fillId="2" borderId="61" xfId="0" applyNumberFormat="1" applyFont="1" applyFill="1" applyBorder="1" applyAlignment="1">
      <alignment horizontal="center" vertical="center"/>
    </xf>
    <xf numFmtId="182" fontId="24" fillId="5" borderId="34" xfId="0" applyNumberFormat="1" applyFont="1" applyFill="1" applyBorder="1" applyAlignment="1">
      <alignment horizontal="center" vertical="center" wrapText="1"/>
    </xf>
    <xf numFmtId="182" fontId="24" fillId="5" borderId="42" xfId="0" applyNumberFormat="1" applyFont="1" applyFill="1" applyBorder="1" applyAlignment="1">
      <alignment horizontal="center" vertical="center" wrapText="1"/>
    </xf>
    <xf numFmtId="182" fontId="24" fillId="5" borderId="23" xfId="0" applyNumberFormat="1" applyFont="1" applyFill="1" applyBorder="1" applyAlignment="1">
      <alignment horizontal="center" vertical="center" wrapText="1"/>
    </xf>
    <xf numFmtId="182" fontId="24" fillId="5" borderId="7" xfId="0" applyNumberFormat="1" applyFont="1" applyFill="1" applyBorder="1" applyAlignment="1">
      <alignment horizontal="center" vertical="center" wrapText="1"/>
    </xf>
    <xf numFmtId="3" fontId="24" fillId="2" borderId="58" xfId="0" applyNumberFormat="1" applyFont="1" applyFill="1" applyBorder="1" applyAlignment="1">
      <alignment horizontal="center" vertical="center" wrapText="1"/>
    </xf>
    <xf numFmtId="3" fontId="24" fillId="2" borderId="50" xfId="0" applyNumberFormat="1" applyFont="1" applyFill="1" applyBorder="1" applyAlignment="1">
      <alignment horizontal="center" vertical="center" wrapText="1"/>
    </xf>
    <xf numFmtId="3" fontId="24" fillId="2" borderId="59" xfId="0" applyNumberFormat="1" applyFont="1" applyFill="1" applyBorder="1" applyAlignment="1">
      <alignment horizontal="center" vertical="center" wrapText="1"/>
    </xf>
    <xf numFmtId="3" fontId="24" fillId="2" borderId="49" xfId="0" applyNumberFormat="1" applyFont="1" applyFill="1" applyBorder="1" applyAlignment="1">
      <alignment horizontal="center" vertical="center" wrapText="1"/>
    </xf>
    <xf numFmtId="3" fontId="24" fillId="2" borderId="51" xfId="0" applyNumberFormat="1" applyFont="1" applyFill="1" applyBorder="1" applyAlignment="1">
      <alignment horizontal="center" vertical="center" wrapText="1"/>
    </xf>
    <xf numFmtId="177" fontId="24" fillId="0" borderId="60" xfId="0" applyNumberFormat="1" applyFont="1" applyBorder="1" applyAlignment="1">
      <alignment horizontal="center" vertical="center"/>
    </xf>
    <xf numFmtId="177" fontId="24" fillId="0" borderId="36" xfId="0" applyNumberFormat="1" applyFont="1" applyBorder="1" applyAlignment="1">
      <alignment horizontal="center" vertical="center"/>
    </xf>
    <xf numFmtId="177" fontId="24" fillId="0" borderId="56" xfId="0" applyNumberFormat="1" applyFont="1" applyBorder="1" applyAlignment="1">
      <alignment horizontal="center" vertical="center"/>
    </xf>
    <xf numFmtId="177" fontId="24" fillId="0" borderId="37" xfId="0" applyNumberFormat="1" applyFont="1" applyBorder="1" applyAlignment="1">
      <alignment horizontal="center" vertical="center"/>
    </xf>
    <xf numFmtId="0" fontId="26" fillId="0" borderId="77" xfId="0" applyFont="1" applyBorder="1" applyAlignment="1"/>
    <xf numFmtId="0" fontId="26" fillId="0" borderId="78" xfId="0" applyFont="1" applyBorder="1" applyAlignment="1"/>
    <xf numFmtId="0" fontId="24" fillId="5" borderId="31" xfId="0" applyFont="1" applyFill="1" applyBorder="1" applyAlignment="1">
      <alignment horizontal="center" vertical="center" wrapText="1"/>
    </xf>
    <xf numFmtId="0" fontId="24" fillId="5" borderId="45" xfId="0" applyFont="1" applyFill="1" applyBorder="1" applyAlignment="1">
      <alignment horizontal="center" vertical="center" wrapText="1"/>
    </xf>
    <xf numFmtId="0" fontId="24" fillId="5" borderId="41" xfId="0" applyFont="1" applyFill="1" applyBorder="1" applyAlignment="1">
      <alignment horizontal="center" vertical="center" wrapText="1"/>
    </xf>
    <xf numFmtId="0" fontId="24" fillId="5" borderId="37" xfId="0" applyFont="1" applyFill="1" applyBorder="1" applyAlignment="1">
      <alignment horizontal="center" vertical="center" wrapText="1"/>
    </xf>
    <xf numFmtId="178" fontId="24" fillId="2" borderId="49" xfId="0" applyNumberFormat="1" applyFont="1" applyFill="1" applyBorder="1" applyAlignment="1">
      <alignment horizontal="center" vertical="center" shrinkToFit="1"/>
    </xf>
    <xf numFmtId="178" fontId="24" fillId="2" borderId="50" xfId="0" applyNumberFormat="1" applyFont="1" applyFill="1" applyBorder="1" applyAlignment="1">
      <alignment horizontal="center" vertical="center" shrinkToFit="1"/>
    </xf>
    <xf numFmtId="178" fontId="24" fillId="2" borderId="51" xfId="0" applyNumberFormat="1" applyFont="1" applyFill="1" applyBorder="1" applyAlignment="1">
      <alignment horizontal="center" vertical="center" shrinkToFit="1"/>
    </xf>
    <xf numFmtId="0" fontId="24" fillId="5" borderId="28" xfId="0" applyFont="1" applyFill="1" applyBorder="1" applyAlignment="1">
      <alignment horizontal="center"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xf numFmtId="0" fontId="26" fillId="5" borderId="28" xfId="0" applyFont="1" applyFill="1" applyBorder="1" applyAlignment="1">
      <alignment horizontal="left" vertical="center" wrapText="1"/>
    </xf>
    <xf numFmtId="0" fontId="26" fillId="0" borderId="5" xfId="0" applyFont="1" applyBorder="1" applyAlignment="1">
      <alignment horizontal="left" vertical="center"/>
    </xf>
    <xf numFmtId="0" fontId="26" fillId="0" borderId="7" xfId="0" applyFont="1" applyBorder="1" applyAlignment="1">
      <alignment horizontal="left" vertical="center"/>
    </xf>
    <xf numFmtId="0" fontId="24" fillId="5" borderId="5" xfId="0" applyFont="1" applyFill="1" applyBorder="1" applyAlignment="1">
      <alignment horizontal="center" vertical="center"/>
    </xf>
    <xf numFmtId="0" fontId="24" fillId="5" borderId="7" xfId="0" applyFont="1" applyFill="1" applyBorder="1" applyAlignment="1">
      <alignment horizontal="center" vertical="center"/>
    </xf>
    <xf numFmtId="182" fontId="24" fillId="5" borderId="28" xfId="0" applyNumberFormat="1" applyFont="1" applyFill="1" applyBorder="1" applyAlignment="1">
      <alignment horizontal="center" vertical="center" wrapText="1"/>
    </xf>
    <xf numFmtId="182" fontId="24" fillId="5" borderId="5" xfId="0" applyNumberFormat="1" applyFont="1" applyFill="1" applyBorder="1" applyAlignment="1">
      <alignment horizontal="center" vertical="center" wrapText="1"/>
    </xf>
    <xf numFmtId="0" fontId="20" fillId="0" borderId="0" xfId="0" applyFont="1" applyFill="1" applyAlignment="1">
      <alignment vertical="top" wrapText="1"/>
    </xf>
    <xf numFmtId="0" fontId="0" fillId="0" borderId="0" xfId="0" applyFill="1" applyAlignment="1">
      <alignment vertical="top" wrapText="1"/>
    </xf>
    <xf numFmtId="178" fontId="24" fillId="2" borderId="58" xfId="0" applyNumberFormat="1" applyFont="1" applyFill="1" applyBorder="1" applyAlignment="1">
      <alignment horizontal="center" vertical="center" shrinkToFit="1"/>
    </xf>
    <xf numFmtId="178" fontId="24" fillId="2" borderId="59" xfId="0" applyNumberFormat="1" applyFont="1" applyFill="1" applyBorder="1" applyAlignment="1">
      <alignment horizontal="center" vertical="center" shrinkToFit="1"/>
    </xf>
    <xf numFmtId="0" fontId="24" fillId="5" borderId="43" xfId="0" applyFont="1" applyFill="1" applyBorder="1" applyAlignment="1">
      <alignment horizontal="center" vertical="center" wrapText="1"/>
    </xf>
    <xf numFmtId="0" fontId="26" fillId="0" borderId="25" xfId="0" applyFont="1" applyBorder="1" applyAlignment="1">
      <alignment horizontal="center" vertical="center" wrapText="1"/>
    </xf>
    <xf numFmtId="0" fontId="26" fillId="0" borderId="44" xfId="0" applyFont="1" applyBorder="1" applyAlignment="1">
      <alignment horizontal="center" vertical="center" wrapText="1"/>
    </xf>
    <xf numFmtId="0" fontId="26" fillId="5" borderId="28" xfId="0" applyFont="1" applyFill="1" applyBorder="1" applyAlignment="1">
      <alignment horizontal="center" vertical="center"/>
    </xf>
    <xf numFmtId="0" fontId="26" fillId="0" borderId="5" xfId="0" applyFont="1" applyBorder="1" applyAlignment="1">
      <alignment vertical="center"/>
    </xf>
    <xf numFmtId="0" fontId="26" fillId="0" borderId="7" xfId="0" applyFont="1" applyBorder="1" applyAlignment="1">
      <alignment vertical="center"/>
    </xf>
    <xf numFmtId="0" fontId="23" fillId="0" borderId="0" xfId="0" applyFont="1" applyBorder="1" applyAlignment="1">
      <alignment horizontal="center"/>
    </xf>
    <xf numFmtId="181" fontId="23" fillId="0" borderId="0" xfId="0" applyNumberFormat="1" applyFont="1" applyBorder="1" applyAlignment="1">
      <alignment horizontal="center"/>
    </xf>
    <xf numFmtId="0" fontId="24" fillId="5" borderId="55" xfId="0" applyFont="1" applyFill="1" applyBorder="1" applyAlignment="1">
      <alignment horizontal="center" vertical="center" wrapText="1"/>
    </xf>
    <xf numFmtId="0" fontId="24" fillId="5" borderId="20" xfId="0" applyFont="1" applyFill="1" applyBorder="1" applyAlignment="1">
      <alignment horizontal="center" vertical="center"/>
    </xf>
    <xf numFmtId="0" fontId="24" fillId="5" borderId="56" xfId="0" applyFont="1" applyFill="1" applyBorder="1" applyAlignment="1">
      <alignment horizontal="center" vertical="center"/>
    </xf>
    <xf numFmtId="182" fontId="24" fillId="5" borderId="28" xfId="7" applyNumberFormat="1" applyFont="1" applyFill="1" applyBorder="1" applyAlignment="1">
      <alignment horizontal="center" vertical="center" wrapText="1"/>
    </xf>
    <xf numFmtId="182" fontId="24" fillId="5" borderId="5" xfId="7" applyNumberFormat="1" applyFont="1" applyFill="1" applyBorder="1" applyAlignment="1">
      <alignment horizontal="center" vertical="center"/>
    </xf>
    <xf numFmtId="182" fontId="24" fillId="5" borderId="7" xfId="7" applyNumberFormat="1" applyFont="1" applyFill="1" applyBorder="1" applyAlignment="1">
      <alignment horizontal="center" vertical="center"/>
    </xf>
    <xf numFmtId="182" fontId="24" fillId="5" borderId="30" xfId="0" applyNumberFormat="1" applyFont="1" applyFill="1" applyBorder="1" applyAlignment="1">
      <alignment horizontal="center" vertical="center" wrapText="1"/>
    </xf>
    <xf numFmtId="0" fontId="24" fillId="5" borderId="23"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57" xfId="0" applyFont="1" applyFill="1" applyBorder="1" applyAlignment="1">
      <alignment horizontal="center" vertical="center" wrapText="1"/>
    </xf>
    <xf numFmtId="0" fontId="24" fillId="5" borderId="15" xfId="0" applyFont="1" applyFill="1" applyBorder="1" applyAlignment="1">
      <alignment horizontal="center" vertical="center" wrapText="1"/>
    </xf>
    <xf numFmtId="0" fontId="24" fillId="5" borderId="5" xfId="0" applyFont="1" applyFill="1" applyBorder="1" applyAlignment="1">
      <alignment horizontal="center" vertical="center" wrapText="1"/>
    </xf>
    <xf numFmtId="182" fontId="24" fillId="5" borderId="31" xfId="0" applyNumberFormat="1" applyFont="1" applyFill="1" applyBorder="1" applyAlignment="1">
      <alignment horizontal="center" vertical="center" wrapText="1"/>
    </xf>
    <xf numFmtId="182" fontId="24" fillId="5" borderId="41" xfId="0" applyNumberFormat="1" applyFont="1" applyFill="1" applyBorder="1" applyAlignment="1">
      <alignment horizontal="center" vertical="center" wrapText="1"/>
    </xf>
    <xf numFmtId="182" fontId="24" fillId="5" borderId="0" xfId="0" applyNumberFormat="1" applyFont="1" applyFill="1" applyBorder="1" applyAlignment="1">
      <alignment horizontal="center" vertical="center" wrapText="1"/>
    </xf>
    <xf numFmtId="182" fontId="24" fillId="5" borderId="1" xfId="0" applyNumberFormat="1" applyFont="1" applyFill="1" applyBorder="1" applyAlignment="1">
      <alignment horizontal="center" vertical="center" wrapText="1"/>
    </xf>
    <xf numFmtId="182" fontId="24" fillId="5" borderId="32" xfId="0" applyNumberFormat="1" applyFont="1" applyFill="1" applyBorder="1" applyAlignment="1">
      <alignment horizontal="center" vertical="center" wrapText="1"/>
    </xf>
    <xf numFmtId="0" fontId="24" fillId="5" borderId="34" xfId="0" applyFont="1" applyFill="1" applyBorder="1" applyAlignment="1">
      <alignment horizontal="center" vertical="center" wrapText="1"/>
    </xf>
    <xf numFmtId="0" fontId="26" fillId="0" borderId="30" xfId="0" applyFont="1" applyBorder="1" applyAlignment="1">
      <alignment horizontal="center" vertical="center" wrapText="1"/>
    </xf>
    <xf numFmtId="0" fontId="26" fillId="0" borderId="42" xfId="0" applyFont="1" applyBorder="1" applyAlignment="1">
      <alignment horizontal="center" vertical="center" wrapText="1"/>
    </xf>
  </cellXfs>
  <cellStyles count="11">
    <cellStyle name="桁区切り" xfId="7" builtinId="6"/>
    <cellStyle name="桁区切り 2" xfId="3"/>
    <cellStyle name="桁区切り 2 2" xfId="5"/>
    <cellStyle name="桁区切り 2 3" xfId="10"/>
    <cellStyle name="標準" xfId="0" builtinId="0"/>
    <cellStyle name="標準 2" xfId="1"/>
    <cellStyle name="標準 2 2" xfId="6"/>
    <cellStyle name="標準 2 3" xfId="8"/>
    <cellStyle name="標準 3" xfId="2"/>
    <cellStyle name="標準 3 2" xfId="9"/>
    <cellStyle name="標準 4" xfId="4"/>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0</xdr:colOff>
      <xdr:row>92</xdr:row>
      <xdr:rowOff>605119</xdr:rowOff>
    </xdr:from>
    <xdr:to>
      <xdr:col>47</xdr:col>
      <xdr:colOff>481853</xdr:colOff>
      <xdr:row>93</xdr:row>
      <xdr:rowOff>851648</xdr:rowOff>
    </xdr:to>
    <xdr:sp macro="" textlink="">
      <xdr:nvSpPr>
        <xdr:cNvPr id="2" name="テキスト ボックス 1"/>
        <xdr:cNvSpPr txBox="1"/>
      </xdr:nvSpPr>
      <xdr:spPr>
        <a:xfrm>
          <a:off x="39657617" y="49048148"/>
          <a:ext cx="4067736" cy="8628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原子力防災海外調査・国際協力事業等委託費</a:t>
          </a:r>
          <a:endParaRPr kumimoji="1" lang="en-US" altLang="ja-JP" sz="1100"/>
        </a:p>
        <a:p>
          <a:pPr algn="l"/>
          <a:r>
            <a:rPr kumimoji="1" lang="ja-JP" altLang="en-US" sz="1100"/>
            <a:t>原子力防災基礎研修事業委託費</a:t>
          </a:r>
          <a:endParaRPr kumimoji="1" lang="en-US" altLang="ja-JP" sz="1100"/>
        </a:p>
        <a:p>
          <a:pPr algn="l"/>
          <a:r>
            <a:rPr kumimoji="1" lang="ja-JP" altLang="en-US" sz="1100"/>
            <a:t>　→</a:t>
          </a:r>
          <a:r>
            <a:rPr kumimoji="1" lang="en-US" altLang="ja-JP" sz="1100"/>
            <a:t>29</a:t>
          </a:r>
          <a:r>
            <a:rPr kumimoji="1" lang="ja-JP" altLang="en-US" sz="1100"/>
            <a:t>年度に事業終了につき削除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293"/>
  <sheetViews>
    <sheetView tabSelected="1" view="pageBreakPreview" zoomScale="85" zoomScaleNormal="100" zoomScaleSheetLayoutView="85" zoomScalePageLayoutView="85" workbookViewId="0">
      <pane xSplit="3" ySplit="7" topLeftCell="D8" activePane="bottomRight" state="frozen"/>
      <selection activeCell="D20" sqref="D20"/>
      <selection pane="topRight" activeCell="D20" sqref="D20"/>
      <selection pane="bottomLeft" activeCell="D20" sqref="D20"/>
      <selection pane="bottomRight"/>
    </sheetView>
  </sheetViews>
  <sheetFormatPr defaultColWidth="9" defaultRowHeight="13.5" x14ac:dyDescent="0.15"/>
  <cols>
    <col min="1" max="1" width="6.875" style="2" customWidth="1"/>
    <col min="2" max="2" width="35.125" style="2" customWidth="1"/>
    <col min="3" max="3" width="11.5" style="2" customWidth="1"/>
    <col min="4" max="4" width="12.875" style="2" customWidth="1"/>
    <col min="5" max="5" width="12.875" style="134" customWidth="1"/>
    <col min="6" max="6" width="11.125" style="135" customWidth="1"/>
    <col min="7" max="7" width="11.5" style="135" customWidth="1"/>
    <col min="8" max="8" width="26.5" style="137" customWidth="1"/>
    <col min="9" max="9" width="13.875" style="135" customWidth="1"/>
    <col min="10" max="10" width="35.5" style="136" customWidth="1"/>
    <col min="11" max="11" width="14.5" style="134" customWidth="1"/>
    <col min="12" max="12" width="14.875" style="135" customWidth="1"/>
    <col min="13" max="13" width="12.875" style="135" customWidth="1"/>
    <col min="14" max="14" width="12.875" style="2" customWidth="1"/>
    <col min="15" max="15" width="13.875" style="2" customWidth="1"/>
    <col min="16" max="16" width="32.125" style="2" customWidth="1"/>
    <col min="17" max="17" width="17.5" style="2" customWidth="1"/>
    <col min="18" max="18" width="14.875" style="2" customWidth="1"/>
    <col min="19" max="19" width="14.125" style="2" customWidth="1"/>
    <col min="20" max="20" width="22.875" style="2" customWidth="1"/>
    <col min="21" max="21" width="6.875" style="2" customWidth="1"/>
    <col min="22" max="22" width="4.875" style="2" customWidth="1"/>
    <col min="23" max="23" width="2.875" style="2" customWidth="1"/>
    <col min="24" max="24" width="5.875" style="2" customWidth="1"/>
    <col min="25" max="26" width="2.875" style="2" customWidth="1"/>
    <col min="27" max="27" width="6.875" style="2" customWidth="1"/>
    <col min="28" max="28" width="4.875" style="2" customWidth="1"/>
    <col min="29" max="29" width="2.875" style="2" customWidth="1"/>
    <col min="30" max="30" width="4.875" style="2" customWidth="1"/>
    <col min="31" max="32" width="2.875" style="2" customWidth="1"/>
    <col min="33" max="33" width="6.875" style="2" customWidth="1"/>
    <col min="34" max="34" width="4.875" style="2" customWidth="1"/>
    <col min="35" max="35" width="2.875" style="2" customWidth="1"/>
    <col min="36" max="36" width="4.875" style="2" customWidth="1"/>
    <col min="37" max="38" width="2.875" style="2" customWidth="1"/>
    <col min="39" max="39" width="15.875" style="2" customWidth="1"/>
    <col min="40" max="40" width="16.125" style="2" customWidth="1"/>
    <col min="41" max="42" width="4.875" style="2" customWidth="1"/>
    <col min="43" max="43" width="5" style="2" customWidth="1"/>
    <col min="44" max="44" width="9" style="2"/>
    <col min="45" max="45" width="39.375" style="2" customWidth="1"/>
    <col min="46" max="16384" width="9" style="2"/>
  </cols>
  <sheetData>
    <row r="1" spans="1:43" ht="18.75" x14ac:dyDescent="0.2">
      <c r="A1" s="5" t="s">
        <v>582</v>
      </c>
      <c r="AA1" s="1"/>
      <c r="AB1" s="1"/>
      <c r="AI1" s="1"/>
    </row>
    <row r="2" spans="1:43" ht="21" customHeight="1" x14ac:dyDescent="0.2">
      <c r="A2" s="326" t="s">
        <v>800</v>
      </c>
      <c r="B2" s="326"/>
      <c r="C2" s="326"/>
      <c r="D2" s="326"/>
      <c r="E2" s="326"/>
      <c r="F2" s="326"/>
      <c r="G2" s="326"/>
      <c r="H2" s="326"/>
      <c r="I2" s="326"/>
      <c r="J2" s="326"/>
      <c r="K2" s="326"/>
      <c r="L2" s="327"/>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row>
    <row r="3" spans="1:43" ht="14.25" thickBot="1" x14ac:dyDescent="0.2">
      <c r="A3" s="4"/>
      <c r="B3" s="3"/>
      <c r="C3" s="3"/>
      <c r="D3" s="3"/>
      <c r="E3" s="138"/>
      <c r="F3" s="139"/>
      <c r="G3" s="140"/>
      <c r="H3" s="141"/>
      <c r="I3" s="140"/>
      <c r="J3" s="142"/>
      <c r="K3" s="143"/>
      <c r="L3" s="140"/>
      <c r="M3" s="140"/>
      <c r="N3" s="1"/>
      <c r="O3" s="1"/>
      <c r="P3" s="1"/>
      <c r="Q3" s="1"/>
      <c r="R3" s="1"/>
      <c r="S3" s="3"/>
      <c r="T3" s="98"/>
      <c r="U3" s="97"/>
      <c r="V3" s="97"/>
      <c r="W3" s="97"/>
      <c r="X3" s="97"/>
      <c r="Y3" s="97"/>
      <c r="Z3" s="97"/>
      <c r="AA3" s="97"/>
      <c r="AB3" s="97"/>
      <c r="AC3" s="97"/>
      <c r="AD3" s="97"/>
      <c r="AE3" s="97"/>
      <c r="AF3" s="97"/>
      <c r="AG3" s="97"/>
      <c r="AH3" s="97"/>
      <c r="AI3" s="97"/>
      <c r="AJ3" s="97"/>
      <c r="AK3" s="97"/>
      <c r="AL3" s="97"/>
      <c r="AM3" s="97"/>
      <c r="AN3" s="238" t="s">
        <v>18</v>
      </c>
      <c r="AO3" s="238"/>
      <c r="AP3" s="238"/>
      <c r="AQ3" s="239"/>
    </row>
    <row r="4" spans="1:43" ht="20.100000000000001" customHeight="1" x14ac:dyDescent="0.15">
      <c r="A4" s="328" t="s">
        <v>11</v>
      </c>
      <c r="B4" s="306" t="s">
        <v>12</v>
      </c>
      <c r="C4" s="337" t="s">
        <v>29</v>
      </c>
      <c r="D4" s="240" t="s">
        <v>30</v>
      </c>
      <c r="E4" s="331" t="s">
        <v>801</v>
      </c>
      <c r="F4" s="334" t="s">
        <v>802</v>
      </c>
      <c r="G4" s="285"/>
      <c r="H4" s="314" t="s">
        <v>34</v>
      </c>
      <c r="I4" s="284" t="s">
        <v>15</v>
      </c>
      <c r="J4" s="285"/>
      <c r="K4" s="144" t="s">
        <v>786</v>
      </c>
      <c r="L4" s="145" t="s">
        <v>803</v>
      </c>
      <c r="M4" s="344" t="s">
        <v>4</v>
      </c>
      <c r="N4" s="345" t="s">
        <v>20</v>
      </c>
      <c r="O4" s="346"/>
      <c r="P4" s="347"/>
      <c r="Q4" s="306" t="s">
        <v>13</v>
      </c>
      <c r="R4" s="306" t="s">
        <v>8</v>
      </c>
      <c r="S4" s="306" t="s">
        <v>17</v>
      </c>
      <c r="T4" s="323" t="s">
        <v>804</v>
      </c>
      <c r="U4" s="243" t="s">
        <v>805</v>
      </c>
      <c r="V4" s="244"/>
      <c r="W4" s="244"/>
      <c r="X4" s="244"/>
      <c r="Y4" s="244"/>
      <c r="Z4" s="244"/>
      <c r="AA4" s="244"/>
      <c r="AB4" s="244"/>
      <c r="AC4" s="244"/>
      <c r="AD4" s="244"/>
      <c r="AE4" s="244"/>
      <c r="AF4" s="244"/>
      <c r="AG4" s="244"/>
      <c r="AH4" s="244"/>
      <c r="AI4" s="244"/>
      <c r="AJ4" s="244"/>
      <c r="AK4" s="244"/>
      <c r="AL4" s="244"/>
      <c r="AM4" s="245"/>
      <c r="AN4" s="309" t="s">
        <v>35</v>
      </c>
      <c r="AO4" s="240" t="s">
        <v>26</v>
      </c>
      <c r="AP4" s="240" t="s">
        <v>27</v>
      </c>
      <c r="AQ4" s="320" t="s">
        <v>21</v>
      </c>
    </row>
    <row r="5" spans="1:43" ht="18.75" customHeight="1" x14ac:dyDescent="0.15">
      <c r="A5" s="329"/>
      <c r="B5" s="312"/>
      <c r="C5" s="338"/>
      <c r="D5" s="339"/>
      <c r="E5" s="332"/>
      <c r="F5" s="342" t="s">
        <v>28</v>
      </c>
      <c r="G5" s="286" t="s">
        <v>6</v>
      </c>
      <c r="H5" s="315"/>
      <c r="I5" s="340" t="s">
        <v>7</v>
      </c>
      <c r="J5" s="286" t="s">
        <v>5</v>
      </c>
      <c r="K5" s="146" t="s">
        <v>2</v>
      </c>
      <c r="L5" s="147" t="s">
        <v>3</v>
      </c>
      <c r="M5" s="342"/>
      <c r="N5" s="335" t="s">
        <v>14</v>
      </c>
      <c r="O5" s="299" t="s">
        <v>806</v>
      </c>
      <c r="P5" s="300"/>
      <c r="Q5" s="312"/>
      <c r="R5" s="307"/>
      <c r="S5" s="307"/>
      <c r="T5" s="324"/>
      <c r="U5" s="246"/>
      <c r="V5" s="247"/>
      <c r="W5" s="247"/>
      <c r="X5" s="247"/>
      <c r="Y5" s="247"/>
      <c r="Z5" s="247"/>
      <c r="AA5" s="247"/>
      <c r="AB5" s="247"/>
      <c r="AC5" s="247"/>
      <c r="AD5" s="247"/>
      <c r="AE5" s="247"/>
      <c r="AF5" s="247"/>
      <c r="AG5" s="247"/>
      <c r="AH5" s="247"/>
      <c r="AI5" s="247"/>
      <c r="AJ5" s="247"/>
      <c r="AK5" s="247"/>
      <c r="AL5" s="247"/>
      <c r="AM5" s="248"/>
      <c r="AN5" s="310"/>
      <c r="AO5" s="241"/>
      <c r="AP5" s="241"/>
      <c r="AQ5" s="321"/>
    </row>
    <row r="6" spans="1:43" ht="21.6" customHeight="1" thickBot="1" x14ac:dyDescent="0.2">
      <c r="A6" s="330"/>
      <c r="B6" s="313"/>
      <c r="C6" s="301"/>
      <c r="D6" s="336"/>
      <c r="E6" s="333"/>
      <c r="F6" s="343"/>
      <c r="G6" s="287"/>
      <c r="H6" s="287"/>
      <c r="I6" s="341"/>
      <c r="J6" s="287"/>
      <c r="K6" s="148" t="s">
        <v>807</v>
      </c>
      <c r="L6" s="149" t="s">
        <v>808</v>
      </c>
      <c r="M6" s="150" t="s">
        <v>809</v>
      </c>
      <c r="N6" s="336"/>
      <c r="O6" s="301"/>
      <c r="P6" s="302"/>
      <c r="Q6" s="313"/>
      <c r="R6" s="308"/>
      <c r="S6" s="308"/>
      <c r="T6" s="325"/>
      <c r="U6" s="249" t="s">
        <v>40</v>
      </c>
      <c r="V6" s="250"/>
      <c r="W6" s="250"/>
      <c r="X6" s="250"/>
      <c r="Y6" s="250"/>
      <c r="Z6" s="251"/>
      <c r="AA6" s="249" t="s">
        <v>41</v>
      </c>
      <c r="AB6" s="250"/>
      <c r="AC6" s="250"/>
      <c r="AD6" s="250"/>
      <c r="AE6" s="250"/>
      <c r="AF6" s="251"/>
      <c r="AG6" s="249" t="s">
        <v>42</v>
      </c>
      <c r="AH6" s="250"/>
      <c r="AI6" s="250"/>
      <c r="AJ6" s="250"/>
      <c r="AK6" s="250"/>
      <c r="AL6" s="251"/>
      <c r="AM6" s="120" t="s">
        <v>39</v>
      </c>
      <c r="AN6" s="311"/>
      <c r="AO6" s="242"/>
      <c r="AP6" s="242"/>
      <c r="AQ6" s="322"/>
    </row>
    <row r="7" spans="1:43" ht="24.75" customHeight="1" x14ac:dyDescent="0.15">
      <c r="A7" s="8"/>
      <c r="B7" s="9" t="s">
        <v>330</v>
      </c>
      <c r="C7" s="9"/>
      <c r="D7" s="9"/>
      <c r="E7" s="151"/>
      <c r="F7" s="152"/>
      <c r="G7" s="152"/>
      <c r="H7" s="152"/>
      <c r="I7" s="152"/>
      <c r="J7" s="152"/>
      <c r="K7" s="153"/>
      <c r="L7" s="154"/>
      <c r="M7" s="154"/>
      <c r="N7" s="12"/>
      <c r="O7" s="12"/>
      <c r="P7" s="11"/>
      <c r="Q7" s="10"/>
      <c r="R7" s="10"/>
      <c r="S7" s="10"/>
      <c r="T7" s="13"/>
      <c r="U7" s="13"/>
      <c r="V7" s="13"/>
      <c r="W7" s="13"/>
      <c r="X7" s="13"/>
      <c r="Y7" s="13"/>
      <c r="Z7" s="13"/>
      <c r="AA7" s="13"/>
      <c r="AB7" s="13"/>
      <c r="AC7" s="13"/>
      <c r="AD7" s="13"/>
      <c r="AE7" s="13"/>
      <c r="AF7" s="13"/>
      <c r="AG7" s="13"/>
      <c r="AH7" s="13"/>
      <c r="AI7" s="13"/>
      <c r="AJ7" s="13"/>
      <c r="AK7" s="13"/>
      <c r="AL7" s="13"/>
      <c r="AM7" s="13"/>
      <c r="AN7" s="13"/>
      <c r="AO7" s="10"/>
      <c r="AP7" s="10"/>
      <c r="AQ7" s="14"/>
    </row>
    <row r="8" spans="1:43" ht="51" customHeight="1" thickBot="1" x14ac:dyDescent="0.2">
      <c r="A8" s="49">
        <v>1</v>
      </c>
      <c r="B8" s="50" t="s">
        <v>703</v>
      </c>
      <c r="C8" s="50" t="s">
        <v>704</v>
      </c>
      <c r="D8" s="51" t="s">
        <v>325</v>
      </c>
      <c r="E8" s="155">
        <v>15.548</v>
      </c>
      <c r="F8" s="156">
        <v>15.548</v>
      </c>
      <c r="G8" s="157">
        <v>6.2839999999999998</v>
      </c>
      <c r="H8" s="158" t="s">
        <v>1094</v>
      </c>
      <c r="I8" s="159" t="s">
        <v>850</v>
      </c>
      <c r="J8" s="160" t="s">
        <v>1082</v>
      </c>
      <c r="K8" s="155">
        <v>15.477</v>
      </c>
      <c r="L8" s="157">
        <v>15.141</v>
      </c>
      <c r="M8" s="161">
        <f t="shared" ref="M8:M14" si="0">L8-K8</f>
        <v>-0.3360000000000003</v>
      </c>
      <c r="N8" s="116">
        <v>0</v>
      </c>
      <c r="O8" s="103" t="s">
        <v>850</v>
      </c>
      <c r="P8" s="104" t="s">
        <v>1083</v>
      </c>
      <c r="Q8" s="57"/>
      <c r="R8" s="57" t="s">
        <v>331</v>
      </c>
      <c r="S8" s="58" t="s">
        <v>0</v>
      </c>
      <c r="T8" s="59" t="s">
        <v>705</v>
      </c>
      <c r="U8" s="60" t="s">
        <v>334</v>
      </c>
      <c r="V8" s="44"/>
      <c r="W8" s="89" t="s">
        <v>681</v>
      </c>
      <c r="X8" s="45">
        <v>1</v>
      </c>
      <c r="Y8" s="89" t="s">
        <v>681</v>
      </c>
      <c r="Z8" s="46"/>
      <c r="AA8" s="60"/>
      <c r="AB8" s="44"/>
      <c r="AC8" s="89" t="s">
        <v>681</v>
      </c>
      <c r="AD8" s="45"/>
      <c r="AE8" s="89" t="s">
        <v>681</v>
      </c>
      <c r="AF8" s="46"/>
      <c r="AG8" s="60"/>
      <c r="AH8" s="44"/>
      <c r="AI8" s="89" t="s">
        <v>681</v>
      </c>
      <c r="AJ8" s="45"/>
      <c r="AK8" s="89" t="s">
        <v>681</v>
      </c>
      <c r="AL8" s="46"/>
      <c r="AM8" s="61"/>
      <c r="AN8" s="39" t="s">
        <v>326</v>
      </c>
      <c r="AO8" s="121" t="s">
        <v>22</v>
      </c>
      <c r="AP8" s="121"/>
      <c r="AQ8" s="122"/>
    </row>
    <row r="9" spans="1:43" ht="21" customHeight="1" x14ac:dyDescent="0.15">
      <c r="A9" s="8"/>
      <c r="B9" s="9" t="s">
        <v>872</v>
      </c>
      <c r="C9" s="9"/>
      <c r="D9" s="9"/>
      <c r="E9" s="151"/>
      <c r="F9" s="152"/>
      <c r="G9" s="152"/>
      <c r="H9" s="152"/>
      <c r="I9" s="152"/>
      <c r="J9" s="152"/>
      <c r="K9" s="153"/>
      <c r="L9" s="154"/>
      <c r="M9" s="154"/>
      <c r="N9" s="117"/>
      <c r="O9" s="12"/>
      <c r="P9" s="11"/>
      <c r="Q9" s="10"/>
      <c r="R9" s="10"/>
      <c r="S9" s="10"/>
      <c r="T9" s="13"/>
      <c r="U9" s="13"/>
      <c r="V9" s="13"/>
      <c r="W9" s="13"/>
      <c r="X9" s="13"/>
      <c r="Y9" s="13"/>
      <c r="Z9" s="13"/>
      <c r="AA9" s="13"/>
      <c r="AB9" s="13"/>
      <c r="AC9" s="13"/>
      <c r="AD9" s="13"/>
      <c r="AE9" s="13"/>
      <c r="AF9" s="13"/>
      <c r="AG9" s="13"/>
      <c r="AH9" s="13"/>
      <c r="AI9" s="13"/>
      <c r="AJ9" s="13"/>
      <c r="AK9" s="13"/>
      <c r="AL9" s="13"/>
      <c r="AM9" s="13"/>
      <c r="AN9" s="13"/>
      <c r="AO9" s="10"/>
      <c r="AP9" s="10"/>
      <c r="AQ9" s="14"/>
    </row>
    <row r="10" spans="1:43" ht="50.25" customHeight="1" x14ac:dyDescent="0.15">
      <c r="A10" s="49">
        <v>2</v>
      </c>
      <c r="B10" s="50" t="s">
        <v>706</v>
      </c>
      <c r="C10" s="50" t="s">
        <v>338</v>
      </c>
      <c r="D10" s="51" t="s">
        <v>325</v>
      </c>
      <c r="E10" s="155">
        <v>333.85199999999998</v>
      </c>
      <c r="F10" s="156">
        <v>333.85199999999998</v>
      </c>
      <c r="G10" s="157">
        <v>340.70213999999999</v>
      </c>
      <c r="H10" s="158" t="s">
        <v>1094</v>
      </c>
      <c r="I10" s="159" t="s">
        <v>850</v>
      </c>
      <c r="J10" s="160" t="s">
        <v>1084</v>
      </c>
      <c r="K10" s="155">
        <v>340.03399999999999</v>
      </c>
      <c r="L10" s="157">
        <v>422.31400000000002</v>
      </c>
      <c r="M10" s="161">
        <f t="shared" si="0"/>
        <v>82.28000000000003</v>
      </c>
      <c r="N10" s="118">
        <v>0</v>
      </c>
      <c r="O10" s="15" t="s">
        <v>850</v>
      </c>
      <c r="P10" s="16" t="s">
        <v>1086</v>
      </c>
      <c r="Q10" s="57"/>
      <c r="R10" s="53" t="s">
        <v>331</v>
      </c>
      <c r="S10" s="58" t="s">
        <v>0</v>
      </c>
      <c r="T10" s="59" t="s">
        <v>538</v>
      </c>
      <c r="U10" s="60" t="s">
        <v>334</v>
      </c>
      <c r="V10" s="44"/>
      <c r="W10" s="89" t="s">
        <v>681</v>
      </c>
      <c r="X10" s="45">
        <v>2</v>
      </c>
      <c r="Y10" s="89" t="s">
        <v>681</v>
      </c>
      <c r="Z10" s="46"/>
      <c r="AA10" s="60"/>
      <c r="AB10" s="44"/>
      <c r="AC10" s="89" t="s">
        <v>681</v>
      </c>
      <c r="AD10" s="45"/>
      <c r="AE10" s="89" t="s">
        <v>681</v>
      </c>
      <c r="AF10" s="46"/>
      <c r="AG10" s="60"/>
      <c r="AH10" s="44"/>
      <c r="AI10" s="89" t="s">
        <v>681</v>
      </c>
      <c r="AJ10" s="45"/>
      <c r="AK10" s="89" t="s">
        <v>681</v>
      </c>
      <c r="AL10" s="46"/>
      <c r="AM10" s="61"/>
      <c r="AN10" s="39" t="s">
        <v>326</v>
      </c>
      <c r="AO10" s="121"/>
      <c r="AP10" s="121"/>
      <c r="AQ10" s="122"/>
    </row>
    <row r="11" spans="1:43" ht="56.25" x14ac:dyDescent="0.15">
      <c r="A11" s="52">
        <v>3</v>
      </c>
      <c r="B11" s="53" t="s">
        <v>707</v>
      </c>
      <c r="C11" s="53" t="s">
        <v>338</v>
      </c>
      <c r="D11" s="54" t="s">
        <v>325</v>
      </c>
      <c r="E11" s="162">
        <v>759.48599999999999</v>
      </c>
      <c r="F11" s="163">
        <v>759.48599999999999</v>
      </c>
      <c r="G11" s="164">
        <v>780.01752599999998</v>
      </c>
      <c r="H11" s="158" t="s">
        <v>1094</v>
      </c>
      <c r="I11" s="165" t="s">
        <v>850</v>
      </c>
      <c r="J11" s="166" t="s">
        <v>1084</v>
      </c>
      <c r="K11" s="162">
        <v>786.8</v>
      </c>
      <c r="L11" s="164">
        <v>795.76</v>
      </c>
      <c r="M11" s="161">
        <f t="shared" si="0"/>
        <v>8.9600000000000364</v>
      </c>
      <c r="N11" s="119">
        <v>0</v>
      </c>
      <c r="O11" s="15" t="s">
        <v>850</v>
      </c>
      <c r="P11" s="20" t="s">
        <v>1087</v>
      </c>
      <c r="Q11" s="62"/>
      <c r="R11" s="53" t="s">
        <v>331</v>
      </c>
      <c r="S11" s="58" t="s">
        <v>0</v>
      </c>
      <c r="T11" s="59" t="s">
        <v>538</v>
      </c>
      <c r="U11" s="60" t="s">
        <v>334</v>
      </c>
      <c r="V11" s="44"/>
      <c r="W11" s="89" t="s">
        <v>38</v>
      </c>
      <c r="X11" s="45">
        <v>3</v>
      </c>
      <c r="Y11" s="89" t="s">
        <v>708</v>
      </c>
      <c r="Z11" s="46"/>
      <c r="AA11" s="60"/>
      <c r="AB11" s="44"/>
      <c r="AC11" s="89" t="s">
        <v>38</v>
      </c>
      <c r="AD11" s="45"/>
      <c r="AE11" s="89" t="s">
        <v>38</v>
      </c>
      <c r="AF11" s="46"/>
      <c r="AG11" s="60"/>
      <c r="AH11" s="44"/>
      <c r="AI11" s="89" t="s">
        <v>38</v>
      </c>
      <c r="AJ11" s="45"/>
      <c r="AK11" s="89" t="s">
        <v>708</v>
      </c>
      <c r="AL11" s="46"/>
      <c r="AM11" s="61"/>
      <c r="AN11" s="39" t="s">
        <v>326</v>
      </c>
      <c r="AO11" s="121"/>
      <c r="AP11" s="121"/>
      <c r="AQ11" s="122"/>
    </row>
    <row r="12" spans="1:43" ht="50.25" customHeight="1" x14ac:dyDescent="0.15">
      <c r="A12" s="52">
        <v>4</v>
      </c>
      <c r="B12" s="53" t="s">
        <v>709</v>
      </c>
      <c r="C12" s="53" t="s">
        <v>338</v>
      </c>
      <c r="D12" s="54" t="s">
        <v>325</v>
      </c>
      <c r="E12" s="162">
        <v>3347.2979999999998</v>
      </c>
      <c r="F12" s="163">
        <f>3348.843-1.545+237</f>
        <v>3584.2979999999998</v>
      </c>
      <c r="G12" s="164">
        <v>3497.4420829999999</v>
      </c>
      <c r="H12" s="158" t="s">
        <v>1094</v>
      </c>
      <c r="I12" s="165" t="s">
        <v>850</v>
      </c>
      <c r="J12" s="166" t="s">
        <v>1084</v>
      </c>
      <c r="K12" s="162">
        <v>3389.3359999999998</v>
      </c>
      <c r="L12" s="164">
        <v>6007.4279999999999</v>
      </c>
      <c r="M12" s="161">
        <f t="shared" si="0"/>
        <v>2618.0920000000001</v>
      </c>
      <c r="N12" s="119">
        <v>0</v>
      </c>
      <c r="O12" s="103" t="s">
        <v>850</v>
      </c>
      <c r="P12" s="56" t="s">
        <v>1088</v>
      </c>
      <c r="Q12" s="62" t="s">
        <v>1286</v>
      </c>
      <c r="R12" s="53" t="s">
        <v>331</v>
      </c>
      <c r="S12" s="58" t="s">
        <v>0</v>
      </c>
      <c r="T12" s="59" t="s">
        <v>538</v>
      </c>
      <c r="U12" s="60" t="s">
        <v>334</v>
      </c>
      <c r="V12" s="44"/>
      <c r="W12" s="89" t="s">
        <v>708</v>
      </c>
      <c r="X12" s="45">
        <v>4</v>
      </c>
      <c r="Y12" s="89" t="s">
        <v>708</v>
      </c>
      <c r="Z12" s="46"/>
      <c r="AA12" s="60"/>
      <c r="AB12" s="44"/>
      <c r="AC12" s="89" t="s">
        <v>708</v>
      </c>
      <c r="AD12" s="45"/>
      <c r="AE12" s="89" t="s">
        <v>708</v>
      </c>
      <c r="AF12" s="46"/>
      <c r="AG12" s="60"/>
      <c r="AH12" s="44"/>
      <c r="AI12" s="89" t="s">
        <v>708</v>
      </c>
      <c r="AJ12" s="45"/>
      <c r="AK12" s="89" t="s">
        <v>38</v>
      </c>
      <c r="AL12" s="46"/>
      <c r="AM12" s="61"/>
      <c r="AN12" s="39" t="s">
        <v>37</v>
      </c>
      <c r="AO12" s="121"/>
      <c r="AP12" s="121"/>
      <c r="AQ12" s="122"/>
    </row>
    <row r="13" spans="1:43" ht="50.25" customHeight="1" x14ac:dyDescent="0.15">
      <c r="A13" s="52">
        <v>5</v>
      </c>
      <c r="B13" s="53" t="s">
        <v>710</v>
      </c>
      <c r="C13" s="53" t="s">
        <v>339</v>
      </c>
      <c r="D13" s="54" t="s">
        <v>325</v>
      </c>
      <c r="E13" s="162">
        <v>145.03800000000001</v>
      </c>
      <c r="F13" s="163">
        <v>145.03800000000001</v>
      </c>
      <c r="G13" s="164">
        <v>135.555778</v>
      </c>
      <c r="H13" s="158" t="s">
        <v>1094</v>
      </c>
      <c r="I13" s="165" t="s">
        <v>850</v>
      </c>
      <c r="J13" s="166" t="s">
        <v>1089</v>
      </c>
      <c r="K13" s="162">
        <v>148.02699999999999</v>
      </c>
      <c r="L13" s="164">
        <v>132.95400000000001</v>
      </c>
      <c r="M13" s="161">
        <f t="shared" si="0"/>
        <v>-15.072999999999979</v>
      </c>
      <c r="N13" s="119">
        <v>0</v>
      </c>
      <c r="O13" s="15" t="s">
        <v>850</v>
      </c>
      <c r="P13" s="20" t="s">
        <v>1090</v>
      </c>
      <c r="Q13" s="62"/>
      <c r="R13" s="53" t="s">
        <v>331</v>
      </c>
      <c r="S13" s="58" t="s">
        <v>0</v>
      </c>
      <c r="T13" s="59" t="s">
        <v>538</v>
      </c>
      <c r="U13" s="60" t="s">
        <v>334</v>
      </c>
      <c r="V13" s="44"/>
      <c r="W13" s="89" t="s">
        <v>708</v>
      </c>
      <c r="X13" s="45">
        <v>5</v>
      </c>
      <c r="Y13" s="89" t="s">
        <v>708</v>
      </c>
      <c r="Z13" s="46"/>
      <c r="AA13" s="60"/>
      <c r="AB13" s="44"/>
      <c r="AC13" s="89" t="s">
        <v>708</v>
      </c>
      <c r="AD13" s="45"/>
      <c r="AE13" s="89" t="s">
        <v>712</v>
      </c>
      <c r="AF13" s="46"/>
      <c r="AG13" s="60"/>
      <c r="AH13" s="44"/>
      <c r="AI13" s="89" t="s">
        <v>712</v>
      </c>
      <c r="AJ13" s="45"/>
      <c r="AK13" s="89" t="s">
        <v>708</v>
      </c>
      <c r="AL13" s="46"/>
      <c r="AM13" s="61"/>
      <c r="AN13" s="39" t="s">
        <v>37</v>
      </c>
      <c r="AO13" s="121"/>
      <c r="AP13" s="121"/>
      <c r="AQ13" s="122"/>
    </row>
    <row r="14" spans="1:43" ht="50.25" customHeight="1" thickBot="1" x14ac:dyDescent="0.2">
      <c r="A14" s="52">
        <v>6</v>
      </c>
      <c r="B14" s="53" t="s">
        <v>711</v>
      </c>
      <c r="C14" s="53" t="s">
        <v>340</v>
      </c>
      <c r="D14" s="53" t="s">
        <v>786</v>
      </c>
      <c r="E14" s="162">
        <v>1874.3889999999999</v>
      </c>
      <c r="F14" s="163">
        <v>1628</v>
      </c>
      <c r="G14" s="164">
        <v>1271.5630329999999</v>
      </c>
      <c r="H14" s="167" t="s">
        <v>1094</v>
      </c>
      <c r="I14" s="165" t="s">
        <v>850</v>
      </c>
      <c r="J14" s="166" t="s">
        <v>1084</v>
      </c>
      <c r="K14" s="162">
        <v>0</v>
      </c>
      <c r="L14" s="164">
        <v>0</v>
      </c>
      <c r="M14" s="161">
        <f t="shared" si="0"/>
        <v>0</v>
      </c>
      <c r="N14" s="119">
        <v>0</v>
      </c>
      <c r="O14" s="103" t="s">
        <v>850</v>
      </c>
      <c r="P14" s="56" t="s">
        <v>1088</v>
      </c>
      <c r="Q14" s="62" t="s">
        <v>1294</v>
      </c>
      <c r="R14" s="53" t="s">
        <v>331</v>
      </c>
      <c r="S14" s="58" t="s">
        <v>0</v>
      </c>
      <c r="T14" s="59" t="s">
        <v>538</v>
      </c>
      <c r="U14" s="60" t="s">
        <v>334</v>
      </c>
      <c r="V14" s="44"/>
      <c r="W14" s="89" t="s">
        <v>708</v>
      </c>
      <c r="X14" s="45">
        <v>6</v>
      </c>
      <c r="Y14" s="89" t="s">
        <v>708</v>
      </c>
      <c r="Z14" s="46"/>
      <c r="AA14" s="60"/>
      <c r="AB14" s="44"/>
      <c r="AC14" s="89" t="s">
        <v>708</v>
      </c>
      <c r="AD14" s="45"/>
      <c r="AE14" s="89" t="s">
        <v>708</v>
      </c>
      <c r="AF14" s="46"/>
      <c r="AG14" s="60"/>
      <c r="AH14" s="44"/>
      <c r="AI14" s="89" t="s">
        <v>708</v>
      </c>
      <c r="AJ14" s="45"/>
      <c r="AK14" s="89" t="s">
        <v>708</v>
      </c>
      <c r="AL14" s="46"/>
      <c r="AM14" s="61"/>
      <c r="AN14" s="39" t="s">
        <v>820</v>
      </c>
      <c r="AO14" s="121"/>
      <c r="AP14" s="121"/>
      <c r="AQ14" s="122"/>
    </row>
    <row r="15" spans="1:43" ht="21" customHeight="1" x14ac:dyDescent="0.15">
      <c r="A15" s="8"/>
      <c r="B15" s="9" t="s">
        <v>873</v>
      </c>
      <c r="C15" s="9"/>
      <c r="D15" s="9"/>
      <c r="E15" s="151"/>
      <c r="F15" s="152"/>
      <c r="G15" s="152"/>
      <c r="H15" s="152"/>
      <c r="I15" s="152"/>
      <c r="J15" s="152"/>
      <c r="K15" s="153"/>
      <c r="L15" s="154"/>
      <c r="M15" s="154"/>
      <c r="N15" s="117"/>
      <c r="O15" s="12"/>
      <c r="P15" s="11"/>
      <c r="Q15" s="10"/>
      <c r="R15" s="10"/>
      <c r="S15" s="10"/>
      <c r="T15" s="130"/>
      <c r="U15" s="130"/>
      <c r="V15" s="130"/>
      <c r="W15" s="130"/>
      <c r="X15" s="130"/>
      <c r="Y15" s="130"/>
      <c r="Z15" s="130"/>
      <c r="AA15" s="130"/>
      <c r="AB15" s="130"/>
      <c r="AC15" s="130"/>
      <c r="AD15" s="130"/>
      <c r="AE15" s="130"/>
      <c r="AF15" s="130"/>
      <c r="AG15" s="130"/>
      <c r="AH15" s="130"/>
      <c r="AI15" s="130"/>
      <c r="AJ15" s="130"/>
      <c r="AK15" s="130"/>
      <c r="AL15" s="130"/>
      <c r="AM15" s="130"/>
      <c r="AN15" s="130"/>
      <c r="AO15" s="131"/>
      <c r="AP15" s="131"/>
      <c r="AQ15" s="132"/>
    </row>
    <row r="16" spans="1:43" ht="138.75" customHeight="1" x14ac:dyDescent="0.15">
      <c r="A16" s="49">
        <v>7</v>
      </c>
      <c r="B16" s="50" t="s">
        <v>342</v>
      </c>
      <c r="C16" s="50" t="s">
        <v>336</v>
      </c>
      <c r="D16" s="50" t="s">
        <v>796</v>
      </c>
      <c r="E16" s="155">
        <v>1075.4059999999999</v>
      </c>
      <c r="F16" s="156">
        <v>628</v>
      </c>
      <c r="G16" s="157">
        <v>621.31014400000004</v>
      </c>
      <c r="H16" s="168" t="s">
        <v>1094</v>
      </c>
      <c r="I16" s="165" t="s">
        <v>850</v>
      </c>
      <c r="J16" s="160" t="s">
        <v>1084</v>
      </c>
      <c r="K16" s="155">
        <v>0</v>
      </c>
      <c r="L16" s="157">
        <v>0</v>
      </c>
      <c r="M16" s="161">
        <f t="shared" ref="M16:M155" si="1">L16-K16</f>
        <v>0</v>
      </c>
      <c r="N16" s="118">
        <v>0</v>
      </c>
      <c r="O16" s="15" t="s">
        <v>850</v>
      </c>
      <c r="P16" s="16" t="s">
        <v>1091</v>
      </c>
      <c r="Q16" s="62" t="s">
        <v>1295</v>
      </c>
      <c r="R16" s="53" t="s">
        <v>331</v>
      </c>
      <c r="S16" s="58" t="s">
        <v>333</v>
      </c>
      <c r="T16" s="59" t="s">
        <v>538</v>
      </c>
      <c r="U16" s="60" t="s">
        <v>334</v>
      </c>
      <c r="V16" s="44"/>
      <c r="W16" s="89" t="s">
        <v>38</v>
      </c>
      <c r="X16" s="45">
        <v>7</v>
      </c>
      <c r="Y16" s="89" t="s">
        <v>38</v>
      </c>
      <c r="Z16" s="46"/>
      <c r="AA16" s="60"/>
      <c r="AB16" s="44"/>
      <c r="AC16" s="89" t="s">
        <v>38</v>
      </c>
      <c r="AD16" s="45"/>
      <c r="AE16" s="89" t="s">
        <v>38</v>
      </c>
      <c r="AF16" s="46"/>
      <c r="AG16" s="60"/>
      <c r="AH16" s="44"/>
      <c r="AI16" s="89" t="s">
        <v>38</v>
      </c>
      <c r="AJ16" s="45"/>
      <c r="AK16" s="89" t="s">
        <v>38</v>
      </c>
      <c r="AL16" s="46"/>
      <c r="AM16" s="61"/>
      <c r="AN16" s="39" t="s">
        <v>820</v>
      </c>
      <c r="AO16" s="121"/>
      <c r="AP16" s="121"/>
      <c r="AQ16" s="122"/>
    </row>
    <row r="17" spans="1:43" ht="303" customHeight="1" thickBot="1" x14ac:dyDescent="0.2">
      <c r="A17" s="52">
        <v>8</v>
      </c>
      <c r="B17" s="53" t="s">
        <v>343</v>
      </c>
      <c r="C17" s="53" t="s">
        <v>344</v>
      </c>
      <c r="D17" s="53" t="s">
        <v>325</v>
      </c>
      <c r="E17" s="162">
        <v>3601.694</v>
      </c>
      <c r="F17" s="163">
        <v>3601.694</v>
      </c>
      <c r="G17" s="164">
        <v>3481.4380219999998</v>
      </c>
      <c r="H17" s="158" t="s">
        <v>944</v>
      </c>
      <c r="I17" s="169" t="s">
        <v>1106</v>
      </c>
      <c r="J17" s="170" t="s">
        <v>1300</v>
      </c>
      <c r="K17" s="162">
        <v>3656.07</v>
      </c>
      <c r="L17" s="164">
        <v>3656.069</v>
      </c>
      <c r="M17" s="161">
        <f t="shared" si="1"/>
        <v>-1.0000000002037268E-3</v>
      </c>
      <c r="N17" s="18">
        <v>0</v>
      </c>
      <c r="O17" s="69" t="s">
        <v>1108</v>
      </c>
      <c r="P17" s="129" t="s">
        <v>1301</v>
      </c>
      <c r="Q17" s="62"/>
      <c r="R17" s="53" t="s">
        <v>331</v>
      </c>
      <c r="S17" s="58" t="s">
        <v>333</v>
      </c>
      <c r="T17" s="59" t="s">
        <v>538</v>
      </c>
      <c r="U17" s="60" t="s">
        <v>334</v>
      </c>
      <c r="V17" s="44"/>
      <c r="W17" s="89" t="s">
        <v>38</v>
      </c>
      <c r="X17" s="45">
        <v>8</v>
      </c>
      <c r="Y17" s="89" t="s">
        <v>38</v>
      </c>
      <c r="Z17" s="46"/>
      <c r="AA17" s="60"/>
      <c r="AB17" s="44"/>
      <c r="AC17" s="89" t="s">
        <v>38</v>
      </c>
      <c r="AD17" s="45"/>
      <c r="AE17" s="89" t="s">
        <v>38</v>
      </c>
      <c r="AF17" s="46"/>
      <c r="AG17" s="60"/>
      <c r="AH17" s="44"/>
      <c r="AI17" s="89" t="s">
        <v>324</v>
      </c>
      <c r="AJ17" s="45"/>
      <c r="AK17" s="89" t="s">
        <v>324</v>
      </c>
      <c r="AL17" s="46"/>
      <c r="AM17" s="61"/>
      <c r="AN17" s="39" t="s">
        <v>821</v>
      </c>
      <c r="AO17" s="121"/>
      <c r="AP17" s="121"/>
      <c r="AQ17" s="122"/>
    </row>
    <row r="18" spans="1:43" ht="21" customHeight="1" x14ac:dyDescent="0.15">
      <c r="A18" s="8"/>
      <c r="B18" s="9" t="s">
        <v>874</v>
      </c>
      <c r="C18" s="9"/>
      <c r="D18" s="9"/>
      <c r="E18" s="151"/>
      <c r="F18" s="152"/>
      <c r="G18" s="152"/>
      <c r="H18" s="152"/>
      <c r="I18" s="152"/>
      <c r="J18" s="152"/>
      <c r="K18" s="153"/>
      <c r="L18" s="154"/>
      <c r="M18" s="154"/>
      <c r="N18" s="117"/>
      <c r="O18" s="12"/>
      <c r="P18" s="11"/>
      <c r="Q18" s="10"/>
      <c r="R18" s="10"/>
      <c r="S18" s="10"/>
      <c r="T18" s="13"/>
      <c r="U18" s="13"/>
      <c r="V18" s="13"/>
      <c r="W18" s="13"/>
      <c r="X18" s="13"/>
      <c r="Y18" s="13"/>
      <c r="Z18" s="13"/>
      <c r="AA18" s="13"/>
      <c r="AB18" s="13"/>
      <c r="AC18" s="13"/>
      <c r="AD18" s="13"/>
      <c r="AE18" s="13"/>
      <c r="AF18" s="13"/>
      <c r="AG18" s="13"/>
      <c r="AH18" s="13"/>
      <c r="AI18" s="13"/>
      <c r="AJ18" s="13"/>
      <c r="AK18" s="13"/>
      <c r="AL18" s="13"/>
      <c r="AM18" s="13"/>
      <c r="AN18" s="13"/>
      <c r="AO18" s="10"/>
      <c r="AP18" s="10"/>
      <c r="AQ18" s="14"/>
    </row>
    <row r="19" spans="1:43" ht="51" customHeight="1" thickBot="1" x14ac:dyDescent="0.2">
      <c r="A19" s="52">
        <v>9</v>
      </c>
      <c r="B19" s="53" t="s">
        <v>345</v>
      </c>
      <c r="C19" s="53" t="s">
        <v>346</v>
      </c>
      <c r="D19" s="53" t="s">
        <v>325</v>
      </c>
      <c r="E19" s="162">
        <v>160.42599999999999</v>
      </c>
      <c r="F19" s="163">
        <v>160.42599999999999</v>
      </c>
      <c r="G19" s="164">
        <v>142.84504000000001</v>
      </c>
      <c r="H19" s="158" t="s">
        <v>1094</v>
      </c>
      <c r="I19" s="165" t="s">
        <v>850</v>
      </c>
      <c r="J19" s="166" t="s">
        <v>1092</v>
      </c>
      <c r="K19" s="162">
        <v>176.23599999999999</v>
      </c>
      <c r="L19" s="164">
        <v>178.999</v>
      </c>
      <c r="M19" s="161">
        <f t="shared" si="1"/>
        <v>2.7630000000000052</v>
      </c>
      <c r="N19" s="18">
        <v>0</v>
      </c>
      <c r="O19" s="19" t="s">
        <v>850</v>
      </c>
      <c r="P19" s="20" t="s">
        <v>1093</v>
      </c>
      <c r="Q19" s="62"/>
      <c r="R19" s="62" t="s">
        <v>331</v>
      </c>
      <c r="S19" s="58" t="s">
        <v>333</v>
      </c>
      <c r="T19" s="59" t="s">
        <v>538</v>
      </c>
      <c r="U19" s="60" t="s">
        <v>334</v>
      </c>
      <c r="V19" s="44"/>
      <c r="W19" s="89" t="s">
        <v>38</v>
      </c>
      <c r="X19" s="45">
        <v>9</v>
      </c>
      <c r="Y19" s="89" t="s">
        <v>38</v>
      </c>
      <c r="Z19" s="46"/>
      <c r="AA19" s="60"/>
      <c r="AB19" s="44"/>
      <c r="AC19" s="89" t="s">
        <v>38</v>
      </c>
      <c r="AD19" s="45"/>
      <c r="AE19" s="89" t="s">
        <v>38</v>
      </c>
      <c r="AF19" s="46"/>
      <c r="AG19" s="60"/>
      <c r="AH19" s="44"/>
      <c r="AI19" s="89" t="s">
        <v>38</v>
      </c>
      <c r="AJ19" s="45"/>
      <c r="AK19" s="89" t="s">
        <v>38</v>
      </c>
      <c r="AL19" s="46"/>
      <c r="AM19" s="61"/>
      <c r="AN19" s="39" t="s">
        <v>629</v>
      </c>
      <c r="AO19" s="121"/>
      <c r="AP19" s="121"/>
      <c r="AQ19" s="122"/>
    </row>
    <row r="20" spans="1:43" ht="21" customHeight="1" x14ac:dyDescent="0.15">
      <c r="A20" s="8"/>
      <c r="B20" s="9" t="s">
        <v>876</v>
      </c>
      <c r="C20" s="9"/>
      <c r="D20" s="9"/>
      <c r="E20" s="151"/>
      <c r="F20" s="152"/>
      <c r="G20" s="152"/>
      <c r="H20" s="152"/>
      <c r="I20" s="152"/>
      <c r="J20" s="152"/>
      <c r="K20" s="153"/>
      <c r="L20" s="154"/>
      <c r="M20" s="154"/>
      <c r="N20" s="117"/>
      <c r="O20" s="12"/>
      <c r="P20" s="11"/>
      <c r="Q20" s="10"/>
      <c r="R20" s="10"/>
      <c r="S20" s="10"/>
      <c r="T20" s="13"/>
      <c r="U20" s="13"/>
      <c r="V20" s="13"/>
      <c r="W20" s="13"/>
      <c r="X20" s="13"/>
      <c r="Y20" s="13"/>
      <c r="Z20" s="13"/>
      <c r="AA20" s="13"/>
      <c r="AB20" s="13"/>
      <c r="AC20" s="13"/>
      <c r="AD20" s="13"/>
      <c r="AE20" s="13"/>
      <c r="AF20" s="13"/>
      <c r="AG20" s="13"/>
      <c r="AH20" s="13"/>
      <c r="AI20" s="13"/>
      <c r="AJ20" s="13"/>
      <c r="AK20" s="13"/>
      <c r="AL20" s="13"/>
      <c r="AM20" s="13"/>
      <c r="AN20" s="13"/>
      <c r="AO20" s="10"/>
      <c r="AP20" s="10"/>
      <c r="AQ20" s="14"/>
    </row>
    <row r="21" spans="1:43" s="30" customFormat="1" ht="216.75" customHeight="1" thickBot="1" x14ac:dyDescent="0.2">
      <c r="A21" s="52">
        <v>150</v>
      </c>
      <c r="B21" s="53" t="s">
        <v>639</v>
      </c>
      <c r="C21" s="53" t="s">
        <v>818</v>
      </c>
      <c r="D21" s="53" t="s">
        <v>325</v>
      </c>
      <c r="E21" s="162">
        <v>1000</v>
      </c>
      <c r="F21" s="163">
        <v>721.8</v>
      </c>
      <c r="G21" s="164">
        <v>644.10599999999999</v>
      </c>
      <c r="H21" s="171" t="s">
        <v>962</v>
      </c>
      <c r="I21" s="169" t="s">
        <v>850</v>
      </c>
      <c r="J21" s="170" t="s">
        <v>1004</v>
      </c>
      <c r="K21" s="162">
        <v>2002.9849999999999</v>
      </c>
      <c r="L21" s="164">
        <v>2302.9119999999998</v>
      </c>
      <c r="M21" s="164">
        <f>L21-K21</f>
        <v>299.92699999999991</v>
      </c>
      <c r="N21" s="48">
        <v>0</v>
      </c>
      <c r="O21" s="69" t="s">
        <v>850</v>
      </c>
      <c r="P21" s="129" t="s">
        <v>1002</v>
      </c>
      <c r="Q21" s="62" t="s">
        <v>1003</v>
      </c>
      <c r="R21" s="62" t="s">
        <v>533</v>
      </c>
      <c r="S21" s="58" t="s">
        <v>349</v>
      </c>
      <c r="T21" s="59" t="s">
        <v>640</v>
      </c>
      <c r="U21" s="60" t="s">
        <v>334</v>
      </c>
      <c r="V21" s="44" t="s">
        <v>819</v>
      </c>
      <c r="W21" s="89" t="s">
        <v>38</v>
      </c>
      <c r="X21" s="45">
        <v>5</v>
      </c>
      <c r="Y21" s="89"/>
      <c r="Z21" s="46"/>
      <c r="AA21" s="60"/>
      <c r="AB21" s="44"/>
      <c r="AC21" s="89"/>
      <c r="AD21" s="45"/>
      <c r="AE21" s="89"/>
      <c r="AF21" s="46"/>
      <c r="AG21" s="60"/>
      <c r="AH21" s="44"/>
      <c r="AI21" s="89"/>
      <c r="AJ21" s="45"/>
      <c r="AK21" s="89"/>
      <c r="AL21" s="46"/>
      <c r="AM21" s="61"/>
      <c r="AN21" s="39" t="s">
        <v>355</v>
      </c>
      <c r="AO21" s="121"/>
      <c r="AP21" s="121" t="s">
        <v>22</v>
      </c>
      <c r="AQ21" s="122"/>
    </row>
    <row r="22" spans="1:43" ht="21" customHeight="1" x14ac:dyDescent="0.15">
      <c r="A22" s="8"/>
      <c r="B22" s="9" t="s">
        <v>875</v>
      </c>
      <c r="C22" s="9"/>
      <c r="D22" s="9"/>
      <c r="E22" s="151"/>
      <c r="F22" s="152"/>
      <c r="G22" s="152"/>
      <c r="H22" s="152"/>
      <c r="I22" s="152"/>
      <c r="J22" s="152"/>
      <c r="K22" s="153"/>
      <c r="L22" s="154"/>
      <c r="M22" s="154"/>
      <c r="N22" s="117"/>
      <c r="O22" s="12"/>
      <c r="P22" s="11"/>
      <c r="Q22" s="10"/>
      <c r="R22" s="10"/>
      <c r="S22" s="10"/>
      <c r="T22" s="13"/>
      <c r="U22" s="13"/>
      <c r="V22" s="13"/>
      <c r="W22" s="13"/>
      <c r="X22" s="13"/>
      <c r="Y22" s="13"/>
      <c r="Z22" s="13"/>
      <c r="AA22" s="13"/>
      <c r="AB22" s="13"/>
      <c r="AC22" s="13"/>
      <c r="AD22" s="13"/>
      <c r="AE22" s="13"/>
      <c r="AF22" s="13"/>
      <c r="AG22" s="13"/>
      <c r="AH22" s="13"/>
      <c r="AI22" s="13"/>
      <c r="AJ22" s="13"/>
      <c r="AK22" s="13"/>
      <c r="AL22" s="13"/>
      <c r="AM22" s="13"/>
      <c r="AN22" s="13"/>
      <c r="AO22" s="10"/>
      <c r="AP22" s="10"/>
      <c r="AQ22" s="14"/>
    </row>
    <row r="23" spans="1:43" ht="51" customHeight="1" thickBot="1" x14ac:dyDescent="0.2">
      <c r="A23" s="52">
        <v>10</v>
      </c>
      <c r="B23" s="53" t="s">
        <v>347</v>
      </c>
      <c r="C23" s="53" t="s">
        <v>641</v>
      </c>
      <c r="D23" s="53" t="s">
        <v>325</v>
      </c>
      <c r="E23" s="162">
        <v>2.5129999999999999</v>
      </c>
      <c r="F23" s="163">
        <v>2.5129999999999999</v>
      </c>
      <c r="G23" s="164">
        <v>0.591499</v>
      </c>
      <c r="H23" s="158" t="s">
        <v>1094</v>
      </c>
      <c r="I23" s="165" t="s">
        <v>850</v>
      </c>
      <c r="J23" s="166" t="s">
        <v>1047</v>
      </c>
      <c r="K23" s="162">
        <v>2.367</v>
      </c>
      <c r="L23" s="162">
        <v>2.367</v>
      </c>
      <c r="M23" s="161">
        <f t="shared" si="1"/>
        <v>0</v>
      </c>
      <c r="N23" s="18">
        <v>0</v>
      </c>
      <c r="O23" s="19" t="s">
        <v>850</v>
      </c>
      <c r="P23" s="20" t="s">
        <v>1038</v>
      </c>
      <c r="Q23" s="62"/>
      <c r="R23" s="62" t="s">
        <v>348</v>
      </c>
      <c r="S23" s="58" t="s">
        <v>349</v>
      </c>
      <c r="T23" s="59" t="s">
        <v>539</v>
      </c>
      <c r="U23" s="60" t="s">
        <v>334</v>
      </c>
      <c r="V23" s="44"/>
      <c r="W23" s="89" t="s">
        <v>38</v>
      </c>
      <c r="X23" s="45">
        <v>10</v>
      </c>
      <c r="Y23" s="89" t="s">
        <v>38</v>
      </c>
      <c r="Z23" s="46"/>
      <c r="AA23" s="60"/>
      <c r="AB23" s="44"/>
      <c r="AC23" s="89" t="s">
        <v>38</v>
      </c>
      <c r="AD23" s="45"/>
      <c r="AE23" s="89" t="s">
        <v>38</v>
      </c>
      <c r="AF23" s="46"/>
      <c r="AG23" s="60"/>
      <c r="AH23" s="44"/>
      <c r="AI23" s="89" t="s">
        <v>38</v>
      </c>
      <c r="AJ23" s="45"/>
      <c r="AK23" s="89" t="s">
        <v>38</v>
      </c>
      <c r="AL23" s="46"/>
      <c r="AM23" s="61"/>
      <c r="AN23" s="39" t="s">
        <v>37</v>
      </c>
      <c r="AO23" s="121"/>
      <c r="AP23" s="121"/>
      <c r="AQ23" s="122" t="s">
        <v>19</v>
      </c>
    </row>
    <row r="24" spans="1:43" ht="21" customHeight="1" x14ac:dyDescent="0.15">
      <c r="A24" s="8"/>
      <c r="B24" s="9" t="s">
        <v>877</v>
      </c>
      <c r="C24" s="9"/>
      <c r="D24" s="9"/>
      <c r="E24" s="151"/>
      <c r="F24" s="152"/>
      <c r="G24" s="152"/>
      <c r="H24" s="152"/>
      <c r="I24" s="152"/>
      <c r="J24" s="152"/>
      <c r="K24" s="153"/>
      <c r="L24" s="154"/>
      <c r="M24" s="154"/>
      <c r="N24" s="117"/>
      <c r="O24" s="12"/>
      <c r="P24" s="11"/>
      <c r="Q24" s="10"/>
      <c r="R24" s="10"/>
      <c r="S24" s="10"/>
      <c r="T24" s="13"/>
      <c r="U24" s="13"/>
      <c r="V24" s="13"/>
      <c r="W24" s="13"/>
      <c r="X24" s="13"/>
      <c r="Y24" s="13"/>
      <c r="Z24" s="13"/>
      <c r="AA24" s="13"/>
      <c r="AB24" s="13"/>
      <c r="AC24" s="13"/>
      <c r="AD24" s="13"/>
      <c r="AE24" s="13"/>
      <c r="AF24" s="13"/>
      <c r="AG24" s="13"/>
      <c r="AH24" s="13"/>
      <c r="AI24" s="13"/>
      <c r="AJ24" s="13"/>
      <c r="AK24" s="13"/>
      <c r="AL24" s="13"/>
      <c r="AM24" s="13"/>
      <c r="AN24" s="13"/>
      <c r="AO24" s="10"/>
      <c r="AP24" s="10"/>
      <c r="AQ24" s="14"/>
    </row>
    <row r="25" spans="1:43" ht="123.75" customHeight="1" thickBot="1" x14ac:dyDescent="0.2">
      <c r="A25" s="52">
        <v>11</v>
      </c>
      <c r="B25" s="53" t="s">
        <v>350</v>
      </c>
      <c r="C25" s="53" t="s">
        <v>611</v>
      </c>
      <c r="D25" s="53" t="s">
        <v>325</v>
      </c>
      <c r="E25" s="162">
        <v>2.39</v>
      </c>
      <c r="F25" s="163">
        <v>2.39</v>
      </c>
      <c r="G25" s="164">
        <v>0.9</v>
      </c>
      <c r="H25" s="158" t="s">
        <v>846</v>
      </c>
      <c r="I25" s="165" t="s">
        <v>850</v>
      </c>
      <c r="J25" s="166" t="s">
        <v>1039</v>
      </c>
      <c r="K25" s="162">
        <v>3.4580000000000002</v>
      </c>
      <c r="L25" s="162">
        <v>3.4580000000000002</v>
      </c>
      <c r="M25" s="161">
        <f t="shared" si="1"/>
        <v>0</v>
      </c>
      <c r="N25" s="18">
        <v>0</v>
      </c>
      <c r="O25" s="19" t="s">
        <v>850</v>
      </c>
      <c r="P25" s="20" t="s">
        <v>1284</v>
      </c>
      <c r="Q25" s="62"/>
      <c r="R25" s="62" t="s">
        <v>348</v>
      </c>
      <c r="S25" s="58" t="s">
        <v>349</v>
      </c>
      <c r="T25" s="59" t="s">
        <v>539</v>
      </c>
      <c r="U25" s="60" t="s">
        <v>334</v>
      </c>
      <c r="V25" s="44"/>
      <c r="W25" s="89" t="s">
        <v>38</v>
      </c>
      <c r="X25" s="45">
        <v>11</v>
      </c>
      <c r="Y25" s="89" t="s">
        <v>38</v>
      </c>
      <c r="Z25" s="46"/>
      <c r="AA25" s="60"/>
      <c r="AB25" s="44"/>
      <c r="AC25" s="89" t="s">
        <v>38</v>
      </c>
      <c r="AD25" s="45"/>
      <c r="AE25" s="89" t="s">
        <v>38</v>
      </c>
      <c r="AF25" s="46"/>
      <c r="AG25" s="60"/>
      <c r="AH25" s="44"/>
      <c r="AI25" s="89" t="s">
        <v>38</v>
      </c>
      <c r="AJ25" s="45"/>
      <c r="AK25" s="89" t="s">
        <v>38</v>
      </c>
      <c r="AL25" s="46"/>
      <c r="AM25" s="61"/>
      <c r="AN25" s="39" t="s">
        <v>828</v>
      </c>
      <c r="AO25" s="121"/>
      <c r="AP25" s="121"/>
      <c r="AQ25" s="122"/>
    </row>
    <row r="26" spans="1:43" ht="21" customHeight="1" x14ac:dyDescent="0.15">
      <c r="A26" s="8"/>
      <c r="B26" s="9" t="s">
        <v>878</v>
      </c>
      <c r="C26" s="9"/>
      <c r="D26" s="9"/>
      <c r="E26" s="151"/>
      <c r="F26" s="152"/>
      <c r="G26" s="152"/>
      <c r="H26" s="152"/>
      <c r="I26" s="152"/>
      <c r="J26" s="152"/>
      <c r="K26" s="153"/>
      <c r="L26" s="154"/>
      <c r="M26" s="154"/>
      <c r="N26" s="117"/>
      <c r="O26" s="12"/>
      <c r="P26" s="11"/>
      <c r="Q26" s="10"/>
      <c r="R26" s="10"/>
      <c r="S26" s="10"/>
      <c r="T26" s="13"/>
      <c r="U26" s="13"/>
      <c r="V26" s="13"/>
      <c r="W26" s="13"/>
      <c r="X26" s="13"/>
      <c r="Y26" s="13"/>
      <c r="Z26" s="13"/>
      <c r="AA26" s="13"/>
      <c r="AB26" s="13"/>
      <c r="AC26" s="13"/>
      <c r="AD26" s="13"/>
      <c r="AE26" s="13"/>
      <c r="AF26" s="13"/>
      <c r="AG26" s="13"/>
      <c r="AH26" s="13"/>
      <c r="AI26" s="13"/>
      <c r="AJ26" s="13"/>
      <c r="AK26" s="13"/>
      <c r="AL26" s="13"/>
      <c r="AM26" s="13"/>
      <c r="AN26" s="13"/>
      <c r="AO26" s="10"/>
      <c r="AP26" s="10"/>
      <c r="AQ26" s="14"/>
    </row>
    <row r="27" spans="1:43" ht="226.5" customHeight="1" thickBot="1" x14ac:dyDescent="0.2">
      <c r="A27" s="52">
        <v>12</v>
      </c>
      <c r="B27" s="53" t="s">
        <v>351</v>
      </c>
      <c r="C27" s="53" t="s">
        <v>642</v>
      </c>
      <c r="D27" s="53" t="s">
        <v>325</v>
      </c>
      <c r="E27" s="162">
        <v>0.68600000000000005</v>
      </c>
      <c r="F27" s="163">
        <v>0.68600000000000005</v>
      </c>
      <c r="G27" s="164">
        <v>0.15836</v>
      </c>
      <c r="H27" s="158" t="s">
        <v>847</v>
      </c>
      <c r="I27" s="165" t="s">
        <v>850</v>
      </c>
      <c r="J27" s="166" t="s">
        <v>1041</v>
      </c>
      <c r="K27" s="162">
        <v>0.65300000000000002</v>
      </c>
      <c r="L27" s="162">
        <v>0.65300000000000002</v>
      </c>
      <c r="M27" s="161">
        <f t="shared" si="1"/>
        <v>0</v>
      </c>
      <c r="N27" s="18">
        <v>0</v>
      </c>
      <c r="O27" s="19" t="s">
        <v>850</v>
      </c>
      <c r="P27" s="20" t="s">
        <v>1042</v>
      </c>
      <c r="Q27" s="62"/>
      <c r="R27" s="62" t="s">
        <v>348</v>
      </c>
      <c r="S27" s="58" t="s">
        <v>349</v>
      </c>
      <c r="T27" s="59" t="s">
        <v>539</v>
      </c>
      <c r="U27" s="60" t="s">
        <v>334</v>
      </c>
      <c r="V27" s="44"/>
      <c r="W27" s="89" t="s">
        <v>38</v>
      </c>
      <c r="X27" s="45">
        <v>12</v>
      </c>
      <c r="Y27" s="89" t="s">
        <v>38</v>
      </c>
      <c r="Z27" s="46"/>
      <c r="AA27" s="60"/>
      <c r="AB27" s="44"/>
      <c r="AC27" s="89" t="s">
        <v>38</v>
      </c>
      <c r="AD27" s="45"/>
      <c r="AE27" s="89" t="s">
        <v>38</v>
      </c>
      <c r="AF27" s="46"/>
      <c r="AG27" s="60"/>
      <c r="AH27" s="44"/>
      <c r="AI27" s="89" t="s">
        <v>38</v>
      </c>
      <c r="AJ27" s="45"/>
      <c r="AK27" s="89" t="s">
        <v>38</v>
      </c>
      <c r="AL27" s="46"/>
      <c r="AM27" s="61"/>
      <c r="AN27" s="39" t="s">
        <v>828</v>
      </c>
      <c r="AO27" s="121"/>
      <c r="AP27" s="121"/>
      <c r="AQ27" s="122"/>
    </row>
    <row r="28" spans="1:43" ht="21" customHeight="1" x14ac:dyDescent="0.15">
      <c r="A28" s="8"/>
      <c r="B28" s="9" t="s">
        <v>879</v>
      </c>
      <c r="C28" s="9"/>
      <c r="D28" s="9"/>
      <c r="E28" s="151"/>
      <c r="F28" s="152"/>
      <c r="G28" s="152"/>
      <c r="H28" s="152"/>
      <c r="I28" s="152"/>
      <c r="J28" s="152"/>
      <c r="K28" s="153"/>
      <c r="L28" s="154"/>
      <c r="M28" s="154"/>
      <c r="N28" s="117"/>
      <c r="O28" s="12"/>
      <c r="P28" s="11"/>
      <c r="Q28" s="10"/>
      <c r="R28" s="10"/>
      <c r="S28" s="10"/>
      <c r="T28" s="13"/>
      <c r="U28" s="13"/>
      <c r="V28" s="13"/>
      <c r="W28" s="13"/>
      <c r="X28" s="13"/>
      <c r="Y28" s="13"/>
      <c r="Z28" s="13"/>
      <c r="AA28" s="13"/>
      <c r="AB28" s="13"/>
      <c r="AC28" s="13"/>
      <c r="AD28" s="13"/>
      <c r="AE28" s="13"/>
      <c r="AF28" s="13"/>
      <c r="AG28" s="13"/>
      <c r="AH28" s="13"/>
      <c r="AI28" s="13"/>
      <c r="AJ28" s="13"/>
      <c r="AK28" s="13"/>
      <c r="AL28" s="13"/>
      <c r="AM28" s="13"/>
      <c r="AN28" s="13"/>
      <c r="AO28" s="10"/>
      <c r="AP28" s="10"/>
      <c r="AQ28" s="14"/>
    </row>
    <row r="29" spans="1:43" ht="51" customHeight="1" thickBot="1" x14ac:dyDescent="0.2">
      <c r="A29" s="52">
        <v>13</v>
      </c>
      <c r="B29" s="53" t="s">
        <v>591</v>
      </c>
      <c r="C29" s="53" t="s">
        <v>643</v>
      </c>
      <c r="D29" s="53" t="s">
        <v>325</v>
      </c>
      <c r="E29" s="162">
        <v>336.38299999999998</v>
      </c>
      <c r="F29" s="164">
        <v>329.39</v>
      </c>
      <c r="G29" s="164">
        <v>313.3</v>
      </c>
      <c r="H29" s="158" t="s">
        <v>1094</v>
      </c>
      <c r="I29" s="165" t="s">
        <v>850</v>
      </c>
      <c r="J29" s="166" t="s">
        <v>1038</v>
      </c>
      <c r="K29" s="162">
        <v>169.78800000000001</v>
      </c>
      <c r="L29" s="164">
        <v>190.75700000000001</v>
      </c>
      <c r="M29" s="161">
        <f t="shared" ref="M29" si="2">L29-K29</f>
        <v>20.968999999999994</v>
      </c>
      <c r="N29" s="18">
        <v>0</v>
      </c>
      <c r="O29" s="19" t="s">
        <v>850</v>
      </c>
      <c r="P29" s="20" t="s">
        <v>1043</v>
      </c>
      <c r="Q29" s="62" t="s">
        <v>1278</v>
      </c>
      <c r="R29" s="62" t="s">
        <v>592</v>
      </c>
      <c r="S29" s="58" t="s">
        <v>593</v>
      </c>
      <c r="T29" s="59" t="s">
        <v>594</v>
      </c>
      <c r="U29" s="60" t="s">
        <v>334</v>
      </c>
      <c r="V29" s="44"/>
      <c r="W29" s="89" t="s">
        <v>324</v>
      </c>
      <c r="X29" s="45">
        <v>14</v>
      </c>
      <c r="Y29" s="89" t="s">
        <v>324</v>
      </c>
      <c r="Z29" s="46"/>
      <c r="AA29" s="60"/>
      <c r="AB29" s="44"/>
      <c r="AC29" s="89" t="s">
        <v>324</v>
      </c>
      <c r="AD29" s="45"/>
      <c r="AE29" s="89" t="s">
        <v>324</v>
      </c>
      <c r="AF29" s="46"/>
      <c r="AG29" s="60"/>
      <c r="AH29" s="44"/>
      <c r="AI29" s="89" t="s">
        <v>324</v>
      </c>
      <c r="AJ29" s="45"/>
      <c r="AK29" s="89" t="s">
        <v>324</v>
      </c>
      <c r="AL29" s="46"/>
      <c r="AM29" s="61"/>
      <c r="AN29" s="39" t="s">
        <v>629</v>
      </c>
      <c r="AO29" s="121" t="s">
        <v>22</v>
      </c>
      <c r="AP29" s="121" t="s">
        <v>22</v>
      </c>
      <c r="AQ29" s="122"/>
    </row>
    <row r="30" spans="1:43" ht="21" customHeight="1" x14ac:dyDescent="0.15">
      <c r="A30" s="8"/>
      <c r="B30" s="9" t="s">
        <v>880</v>
      </c>
      <c r="C30" s="9"/>
      <c r="D30" s="9"/>
      <c r="E30" s="151"/>
      <c r="F30" s="152"/>
      <c r="G30" s="152"/>
      <c r="H30" s="152"/>
      <c r="I30" s="152"/>
      <c r="J30" s="152"/>
      <c r="K30" s="153"/>
      <c r="L30" s="154"/>
      <c r="M30" s="154"/>
      <c r="N30" s="117"/>
      <c r="O30" s="12"/>
      <c r="P30" s="11"/>
      <c r="Q30" s="10"/>
      <c r="R30" s="10"/>
      <c r="S30" s="10"/>
      <c r="T30" s="13"/>
      <c r="U30" s="13"/>
      <c r="V30" s="13"/>
      <c r="W30" s="13"/>
      <c r="X30" s="13"/>
      <c r="Y30" s="13"/>
      <c r="Z30" s="13"/>
      <c r="AA30" s="13"/>
      <c r="AB30" s="13"/>
      <c r="AC30" s="13"/>
      <c r="AD30" s="13"/>
      <c r="AE30" s="13"/>
      <c r="AF30" s="13"/>
      <c r="AG30" s="13"/>
      <c r="AH30" s="13"/>
      <c r="AI30" s="13"/>
      <c r="AJ30" s="13"/>
      <c r="AK30" s="13"/>
      <c r="AL30" s="13"/>
      <c r="AM30" s="13"/>
      <c r="AN30" s="13"/>
      <c r="AO30" s="10"/>
      <c r="AP30" s="10"/>
      <c r="AQ30" s="14"/>
    </row>
    <row r="31" spans="1:43" ht="52.5" customHeight="1" thickBot="1" x14ac:dyDescent="0.2">
      <c r="A31" s="52">
        <v>14</v>
      </c>
      <c r="B31" s="53" t="s">
        <v>353</v>
      </c>
      <c r="C31" s="53" t="s">
        <v>644</v>
      </c>
      <c r="D31" s="53" t="s">
        <v>325</v>
      </c>
      <c r="E31" s="162">
        <v>72.289000000000001</v>
      </c>
      <c r="F31" s="163">
        <v>72.289000000000001</v>
      </c>
      <c r="G31" s="164">
        <v>48</v>
      </c>
      <c r="H31" s="158" t="s">
        <v>1094</v>
      </c>
      <c r="I31" s="165" t="s">
        <v>850</v>
      </c>
      <c r="J31" s="166" t="s">
        <v>1044</v>
      </c>
      <c r="K31" s="162">
        <v>62.786000000000001</v>
      </c>
      <c r="L31" s="164">
        <v>105.586</v>
      </c>
      <c r="M31" s="161">
        <f t="shared" si="1"/>
        <v>42.8</v>
      </c>
      <c r="N31" s="18">
        <v>0</v>
      </c>
      <c r="O31" s="19" t="s">
        <v>850</v>
      </c>
      <c r="P31" s="20" t="s">
        <v>1045</v>
      </c>
      <c r="Q31" s="62" t="s">
        <v>1264</v>
      </c>
      <c r="R31" s="62" t="s">
        <v>352</v>
      </c>
      <c r="S31" s="58" t="s">
        <v>349</v>
      </c>
      <c r="T31" s="63" t="s">
        <v>539</v>
      </c>
      <c r="U31" s="60" t="s">
        <v>334</v>
      </c>
      <c r="V31" s="44"/>
      <c r="W31" s="89" t="s">
        <v>38</v>
      </c>
      <c r="X31" s="45">
        <v>15</v>
      </c>
      <c r="Y31" s="89" t="s">
        <v>38</v>
      </c>
      <c r="Z31" s="46"/>
      <c r="AA31" s="60"/>
      <c r="AB31" s="44"/>
      <c r="AC31" s="89" t="s">
        <v>38</v>
      </c>
      <c r="AD31" s="45"/>
      <c r="AE31" s="89" t="s">
        <v>38</v>
      </c>
      <c r="AF31" s="46"/>
      <c r="AG31" s="60"/>
      <c r="AH31" s="44"/>
      <c r="AI31" s="89" t="s">
        <v>38</v>
      </c>
      <c r="AJ31" s="45"/>
      <c r="AK31" s="89" t="s">
        <v>38</v>
      </c>
      <c r="AL31" s="46"/>
      <c r="AM31" s="61"/>
      <c r="AN31" s="39" t="s">
        <v>820</v>
      </c>
      <c r="AO31" s="121" t="s">
        <v>22</v>
      </c>
      <c r="AP31" s="121"/>
      <c r="AQ31" s="122"/>
    </row>
    <row r="32" spans="1:43" ht="21" customHeight="1" x14ac:dyDescent="0.15">
      <c r="A32" s="8"/>
      <c r="B32" s="9" t="s">
        <v>881</v>
      </c>
      <c r="C32" s="9"/>
      <c r="D32" s="9"/>
      <c r="E32" s="151"/>
      <c r="F32" s="152"/>
      <c r="G32" s="152"/>
      <c r="H32" s="152"/>
      <c r="I32" s="152"/>
      <c r="J32" s="152"/>
      <c r="K32" s="153"/>
      <c r="L32" s="154"/>
      <c r="M32" s="154"/>
      <c r="N32" s="117"/>
      <c r="O32" s="12"/>
      <c r="P32" s="11"/>
      <c r="Q32" s="10"/>
      <c r="R32" s="10"/>
      <c r="S32" s="10"/>
      <c r="T32" s="13"/>
      <c r="U32" s="13"/>
      <c r="V32" s="13"/>
      <c r="W32" s="13"/>
      <c r="X32" s="13"/>
      <c r="Y32" s="13"/>
      <c r="Z32" s="13"/>
      <c r="AA32" s="13"/>
      <c r="AB32" s="13"/>
      <c r="AC32" s="13"/>
      <c r="AD32" s="13"/>
      <c r="AE32" s="13"/>
      <c r="AF32" s="13"/>
      <c r="AG32" s="13"/>
      <c r="AH32" s="13"/>
      <c r="AI32" s="13"/>
      <c r="AJ32" s="13"/>
      <c r="AK32" s="13"/>
      <c r="AL32" s="13"/>
      <c r="AM32" s="13"/>
      <c r="AN32" s="13"/>
      <c r="AO32" s="10"/>
      <c r="AP32" s="10"/>
      <c r="AQ32" s="14"/>
    </row>
    <row r="33" spans="1:43" ht="51" customHeight="1" thickBot="1" x14ac:dyDescent="0.2">
      <c r="A33" s="52">
        <v>15</v>
      </c>
      <c r="B33" s="53" t="s">
        <v>354</v>
      </c>
      <c r="C33" s="53" t="s">
        <v>619</v>
      </c>
      <c r="D33" s="53" t="s">
        <v>325</v>
      </c>
      <c r="E33" s="162">
        <v>29.329000000000001</v>
      </c>
      <c r="F33" s="162">
        <v>29.329000000000001</v>
      </c>
      <c r="G33" s="164">
        <v>27</v>
      </c>
      <c r="H33" s="158" t="s">
        <v>1094</v>
      </c>
      <c r="I33" s="165" t="s">
        <v>850</v>
      </c>
      <c r="J33" s="166" t="s">
        <v>1046</v>
      </c>
      <c r="K33" s="162">
        <v>25.385999999999999</v>
      </c>
      <c r="L33" s="164">
        <v>45.569000000000003</v>
      </c>
      <c r="M33" s="161">
        <f t="shared" si="1"/>
        <v>20.183000000000003</v>
      </c>
      <c r="N33" s="18">
        <v>0</v>
      </c>
      <c r="O33" s="19" t="s">
        <v>850</v>
      </c>
      <c r="P33" s="20" t="s">
        <v>1047</v>
      </c>
      <c r="Q33" s="62" t="s">
        <v>1265</v>
      </c>
      <c r="R33" s="62" t="s">
        <v>352</v>
      </c>
      <c r="S33" s="58" t="s">
        <v>349</v>
      </c>
      <c r="T33" s="63" t="s">
        <v>539</v>
      </c>
      <c r="U33" s="60" t="s">
        <v>334</v>
      </c>
      <c r="V33" s="44"/>
      <c r="W33" s="89" t="s">
        <v>38</v>
      </c>
      <c r="X33" s="45">
        <v>16</v>
      </c>
      <c r="Y33" s="89" t="s">
        <v>38</v>
      </c>
      <c r="Z33" s="46"/>
      <c r="AA33" s="60"/>
      <c r="AB33" s="44"/>
      <c r="AC33" s="89" t="s">
        <v>38</v>
      </c>
      <c r="AD33" s="45"/>
      <c r="AE33" s="89" t="s">
        <v>38</v>
      </c>
      <c r="AF33" s="46"/>
      <c r="AG33" s="60"/>
      <c r="AH33" s="44"/>
      <c r="AI33" s="89" t="s">
        <v>38</v>
      </c>
      <c r="AJ33" s="45"/>
      <c r="AK33" s="89" t="s">
        <v>38</v>
      </c>
      <c r="AL33" s="46"/>
      <c r="AM33" s="61"/>
      <c r="AN33" s="39" t="s">
        <v>629</v>
      </c>
      <c r="AO33" s="121" t="s">
        <v>22</v>
      </c>
      <c r="AP33" s="121"/>
      <c r="AQ33" s="122"/>
    </row>
    <row r="34" spans="1:43" ht="21" customHeight="1" x14ac:dyDescent="0.15">
      <c r="A34" s="8"/>
      <c r="B34" s="9" t="s">
        <v>882</v>
      </c>
      <c r="C34" s="9"/>
      <c r="D34" s="9"/>
      <c r="E34" s="151"/>
      <c r="F34" s="152"/>
      <c r="G34" s="152"/>
      <c r="H34" s="152"/>
      <c r="I34" s="152"/>
      <c r="J34" s="152"/>
      <c r="K34" s="153"/>
      <c r="L34" s="154"/>
      <c r="M34" s="154"/>
      <c r="N34" s="117"/>
      <c r="O34" s="12"/>
      <c r="P34" s="11"/>
      <c r="Q34" s="10"/>
      <c r="R34" s="10"/>
      <c r="S34" s="10"/>
      <c r="T34" s="13"/>
      <c r="U34" s="13"/>
      <c r="V34" s="13"/>
      <c r="W34" s="13"/>
      <c r="X34" s="13"/>
      <c r="Y34" s="13"/>
      <c r="Z34" s="13"/>
      <c r="AA34" s="13"/>
      <c r="AB34" s="13"/>
      <c r="AC34" s="13"/>
      <c r="AD34" s="13"/>
      <c r="AE34" s="13"/>
      <c r="AF34" s="13"/>
      <c r="AG34" s="13"/>
      <c r="AH34" s="13"/>
      <c r="AI34" s="13"/>
      <c r="AJ34" s="13"/>
      <c r="AK34" s="13"/>
      <c r="AL34" s="13"/>
      <c r="AM34" s="13"/>
      <c r="AN34" s="13"/>
      <c r="AO34" s="10"/>
      <c r="AP34" s="10"/>
      <c r="AQ34" s="14"/>
    </row>
    <row r="35" spans="1:43" ht="103.5" customHeight="1" x14ac:dyDescent="0.15">
      <c r="A35" s="52">
        <v>16</v>
      </c>
      <c r="B35" s="53" t="s">
        <v>356</v>
      </c>
      <c r="C35" s="53" t="s">
        <v>645</v>
      </c>
      <c r="D35" s="53" t="s">
        <v>325</v>
      </c>
      <c r="E35" s="162">
        <v>62.548000000000002</v>
      </c>
      <c r="F35" s="164">
        <v>62.548000000000002</v>
      </c>
      <c r="G35" s="164">
        <v>59.563000000000002</v>
      </c>
      <c r="H35" s="158" t="s">
        <v>1094</v>
      </c>
      <c r="I35" s="165" t="s">
        <v>850</v>
      </c>
      <c r="J35" s="166" t="s">
        <v>1048</v>
      </c>
      <c r="K35" s="162">
        <v>58.982999999999997</v>
      </c>
      <c r="L35" s="164">
        <v>64.103999999999999</v>
      </c>
      <c r="M35" s="161">
        <f t="shared" si="1"/>
        <v>5.1210000000000022</v>
      </c>
      <c r="N35" s="18">
        <v>0</v>
      </c>
      <c r="O35" s="19" t="s">
        <v>850</v>
      </c>
      <c r="P35" s="20" t="s">
        <v>1049</v>
      </c>
      <c r="Q35" s="62" t="s">
        <v>1266</v>
      </c>
      <c r="R35" s="62" t="s">
        <v>359</v>
      </c>
      <c r="S35" s="58" t="s">
        <v>349</v>
      </c>
      <c r="T35" s="63" t="s">
        <v>539</v>
      </c>
      <c r="U35" s="60" t="s">
        <v>334</v>
      </c>
      <c r="V35" s="44"/>
      <c r="W35" s="89" t="s">
        <v>38</v>
      </c>
      <c r="X35" s="45">
        <v>17</v>
      </c>
      <c r="Y35" s="89" t="s">
        <v>38</v>
      </c>
      <c r="Z35" s="46"/>
      <c r="AA35" s="60"/>
      <c r="AB35" s="44"/>
      <c r="AC35" s="89" t="s">
        <v>38</v>
      </c>
      <c r="AD35" s="45"/>
      <c r="AE35" s="89" t="s">
        <v>38</v>
      </c>
      <c r="AF35" s="46"/>
      <c r="AG35" s="60"/>
      <c r="AH35" s="44"/>
      <c r="AI35" s="89" t="s">
        <v>38</v>
      </c>
      <c r="AJ35" s="45"/>
      <c r="AK35" s="89" t="s">
        <v>38</v>
      </c>
      <c r="AL35" s="46"/>
      <c r="AM35" s="61"/>
      <c r="AN35" s="39" t="s">
        <v>820</v>
      </c>
      <c r="AO35" s="121"/>
      <c r="AP35" s="121"/>
      <c r="AQ35" s="122"/>
    </row>
    <row r="36" spans="1:43" ht="52.5" customHeight="1" x14ac:dyDescent="0.15">
      <c r="A36" s="52">
        <v>17</v>
      </c>
      <c r="B36" s="53" t="s">
        <v>357</v>
      </c>
      <c r="C36" s="53" t="s">
        <v>645</v>
      </c>
      <c r="D36" s="53" t="s">
        <v>325</v>
      </c>
      <c r="E36" s="162">
        <v>148.95500000000001</v>
      </c>
      <c r="F36" s="163">
        <v>148.95500000000001</v>
      </c>
      <c r="G36" s="164">
        <v>147.133882</v>
      </c>
      <c r="H36" s="158" t="s">
        <v>1094</v>
      </c>
      <c r="I36" s="165" t="s">
        <v>850</v>
      </c>
      <c r="J36" s="166" t="s">
        <v>1048</v>
      </c>
      <c r="K36" s="162">
        <v>155.86000000000001</v>
      </c>
      <c r="L36" s="162">
        <v>155.86000000000001</v>
      </c>
      <c r="M36" s="161">
        <f t="shared" si="1"/>
        <v>0</v>
      </c>
      <c r="N36" s="18">
        <v>0</v>
      </c>
      <c r="O36" s="19" t="s">
        <v>850</v>
      </c>
      <c r="P36" s="20" t="s">
        <v>1050</v>
      </c>
      <c r="Q36" s="62"/>
      <c r="R36" s="62" t="s">
        <v>359</v>
      </c>
      <c r="S36" s="58" t="s">
        <v>349</v>
      </c>
      <c r="T36" s="59" t="s">
        <v>539</v>
      </c>
      <c r="U36" s="60" t="s">
        <v>334</v>
      </c>
      <c r="V36" s="44"/>
      <c r="W36" s="89" t="s">
        <v>38</v>
      </c>
      <c r="X36" s="45">
        <v>18</v>
      </c>
      <c r="Y36" s="89" t="s">
        <v>38</v>
      </c>
      <c r="Z36" s="46"/>
      <c r="AA36" s="60"/>
      <c r="AB36" s="44"/>
      <c r="AC36" s="89" t="s">
        <v>38</v>
      </c>
      <c r="AD36" s="45"/>
      <c r="AE36" s="89" t="s">
        <v>38</v>
      </c>
      <c r="AF36" s="46"/>
      <c r="AG36" s="60"/>
      <c r="AH36" s="44"/>
      <c r="AI36" s="89" t="s">
        <v>38</v>
      </c>
      <c r="AJ36" s="45"/>
      <c r="AK36" s="89" t="s">
        <v>38</v>
      </c>
      <c r="AL36" s="46"/>
      <c r="AM36" s="61"/>
      <c r="AN36" s="39" t="s">
        <v>629</v>
      </c>
      <c r="AO36" s="121"/>
      <c r="AP36" s="121"/>
      <c r="AQ36" s="122"/>
    </row>
    <row r="37" spans="1:43" ht="52.5" customHeight="1" thickBot="1" x14ac:dyDescent="0.2">
      <c r="A37" s="74">
        <v>18</v>
      </c>
      <c r="B37" s="75" t="s">
        <v>358</v>
      </c>
      <c r="C37" s="75" t="s">
        <v>645</v>
      </c>
      <c r="D37" s="75" t="s">
        <v>325</v>
      </c>
      <c r="E37" s="172">
        <v>40.442999999999998</v>
      </c>
      <c r="F37" s="173">
        <v>40.442999999999998</v>
      </c>
      <c r="G37" s="173">
        <v>38.9</v>
      </c>
      <c r="H37" s="158" t="s">
        <v>1094</v>
      </c>
      <c r="I37" s="174" t="s">
        <v>850</v>
      </c>
      <c r="J37" s="175" t="s">
        <v>1038</v>
      </c>
      <c r="K37" s="172">
        <v>41.64</v>
      </c>
      <c r="L37" s="173">
        <v>48.259</v>
      </c>
      <c r="M37" s="176">
        <f t="shared" si="1"/>
        <v>6.6189999999999998</v>
      </c>
      <c r="N37" s="115">
        <v>0</v>
      </c>
      <c r="O37" s="76" t="s">
        <v>850</v>
      </c>
      <c r="P37" s="77" t="s">
        <v>1051</v>
      </c>
      <c r="Q37" s="62" t="s">
        <v>1267</v>
      </c>
      <c r="R37" s="78" t="s">
        <v>359</v>
      </c>
      <c r="S37" s="79" t="s">
        <v>349</v>
      </c>
      <c r="T37" s="80" t="s">
        <v>539</v>
      </c>
      <c r="U37" s="81" t="s">
        <v>334</v>
      </c>
      <c r="V37" s="82"/>
      <c r="W37" s="83" t="s">
        <v>38</v>
      </c>
      <c r="X37" s="45">
        <v>19</v>
      </c>
      <c r="Y37" s="83" t="s">
        <v>38</v>
      </c>
      <c r="Z37" s="85"/>
      <c r="AA37" s="81"/>
      <c r="AB37" s="82"/>
      <c r="AC37" s="83" t="s">
        <v>38</v>
      </c>
      <c r="AD37" s="84"/>
      <c r="AE37" s="83" t="s">
        <v>38</v>
      </c>
      <c r="AF37" s="85"/>
      <c r="AG37" s="81"/>
      <c r="AH37" s="82"/>
      <c r="AI37" s="83" t="s">
        <v>38</v>
      </c>
      <c r="AJ37" s="84"/>
      <c r="AK37" s="83" t="s">
        <v>38</v>
      </c>
      <c r="AL37" s="85"/>
      <c r="AM37" s="80"/>
      <c r="AN37" s="123" t="s">
        <v>326</v>
      </c>
      <c r="AO37" s="124"/>
      <c r="AP37" s="124"/>
      <c r="AQ37" s="125" t="s">
        <v>19</v>
      </c>
    </row>
    <row r="38" spans="1:43" ht="21" customHeight="1" x14ac:dyDescent="0.15">
      <c r="A38" s="8"/>
      <c r="B38" s="9" t="s">
        <v>883</v>
      </c>
      <c r="C38" s="9"/>
      <c r="D38" s="9"/>
      <c r="E38" s="151"/>
      <c r="F38" s="152"/>
      <c r="G38" s="152"/>
      <c r="H38" s="152"/>
      <c r="I38" s="152"/>
      <c r="J38" s="152"/>
      <c r="K38" s="153"/>
      <c r="L38" s="154"/>
      <c r="M38" s="154"/>
      <c r="N38" s="117"/>
      <c r="O38" s="12"/>
      <c r="P38" s="11"/>
      <c r="Q38" s="10"/>
      <c r="R38" s="10"/>
      <c r="S38" s="10"/>
      <c r="T38" s="13"/>
      <c r="U38" s="13"/>
      <c r="V38" s="13"/>
      <c r="W38" s="13"/>
      <c r="X38" s="13"/>
      <c r="Y38" s="13"/>
      <c r="Z38" s="13"/>
      <c r="AA38" s="13"/>
      <c r="AB38" s="13"/>
      <c r="AC38" s="13"/>
      <c r="AD38" s="13"/>
      <c r="AE38" s="13"/>
      <c r="AF38" s="13"/>
      <c r="AG38" s="13"/>
      <c r="AH38" s="13"/>
      <c r="AI38" s="13"/>
      <c r="AJ38" s="13"/>
      <c r="AK38" s="13"/>
      <c r="AL38" s="13"/>
      <c r="AM38" s="13"/>
      <c r="AN38" s="13"/>
      <c r="AO38" s="10"/>
      <c r="AP38" s="10"/>
      <c r="AQ38" s="14"/>
    </row>
    <row r="39" spans="1:43" ht="242.25" customHeight="1" x14ac:dyDescent="0.15">
      <c r="A39" s="52">
        <v>19</v>
      </c>
      <c r="B39" s="53" t="s">
        <v>360</v>
      </c>
      <c r="C39" s="53" t="s">
        <v>595</v>
      </c>
      <c r="D39" s="53" t="s">
        <v>325</v>
      </c>
      <c r="E39" s="162">
        <v>40.930999999999997</v>
      </c>
      <c r="F39" s="164">
        <v>40.930999999999997</v>
      </c>
      <c r="G39" s="164">
        <v>21.146504</v>
      </c>
      <c r="H39" s="158" t="s">
        <v>945</v>
      </c>
      <c r="I39" s="165" t="s">
        <v>850</v>
      </c>
      <c r="J39" s="166" t="s">
        <v>969</v>
      </c>
      <c r="K39" s="162">
        <v>23.087</v>
      </c>
      <c r="L39" s="164">
        <v>8.1059999999999999</v>
      </c>
      <c r="M39" s="161">
        <f t="shared" ref="M39:M40" si="3">L39-K39</f>
        <v>-14.981</v>
      </c>
      <c r="N39" s="48">
        <v>0</v>
      </c>
      <c r="O39" s="69" t="s">
        <v>850</v>
      </c>
      <c r="P39" s="53" t="s">
        <v>1010</v>
      </c>
      <c r="Q39" s="62"/>
      <c r="R39" s="62" t="s">
        <v>361</v>
      </c>
      <c r="S39" s="58" t="s">
        <v>349</v>
      </c>
      <c r="T39" s="59" t="s">
        <v>540</v>
      </c>
      <c r="U39" s="60" t="s">
        <v>334</v>
      </c>
      <c r="V39" s="44"/>
      <c r="W39" s="89" t="s">
        <v>38</v>
      </c>
      <c r="X39" s="45">
        <v>20</v>
      </c>
      <c r="Y39" s="89" t="s">
        <v>38</v>
      </c>
      <c r="Z39" s="46"/>
      <c r="AA39" s="60"/>
      <c r="AB39" s="44"/>
      <c r="AC39" s="89" t="s">
        <v>38</v>
      </c>
      <c r="AD39" s="45"/>
      <c r="AE39" s="89" t="s">
        <v>38</v>
      </c>
      <c r="AF39" s="46"/>
      <c r="AG39" s="60"/>
      <c r="AH39" s="44"/>
      <c r="AI39" s="89" t="s">
        <v>38</v>
      </c>
      <c r="AJ39" s="45"/>
      <c r="AK39" s="89" t="s">
        <v>38</v>
      </c>
      <c r="AL39" s="46"/>
      <c r="AM39" s="61"/>
      <c r="AN39" s="39" t="s">
        <v>828</v>
      </c>
      <c r="AO39" s="121" t="s">
        <v>22</v>
      </c>
      <c r="AP39" s="121"/>
      <c r="AQ39" s="122"/>
    </row>
    <row r="40" spans="1:43" ht="138" customHeight="1" thickBot="1" x14ac:dyDescent="0.2">
      <c r="A40" s="52">
        <v>20</v>
      </c>
      <c r="B40" s="53" t="s">
        <v>870</v>
      </c>
      <c r="C40" s="53" t="s">
        <v>603</v>
      </c>
      <c r="D40" s="53" t="s">
        <v>656</v>
      </c>
      <c r="E40" s="162">
        <v>494.96</v>
      </c>
      <c r="F40" s="164">
        <v>504.22399999999999</v>
      </c>
      <c r="G40" s="164">
        <v>410.71302100000003</v>
      </c>
      <c r="H40" s="158" t="s">
        <v>855</v>
      </c>
      <c r="I40" s="165" t="s">
        <v>850</v>
      </c>
      <c r="J40" s="166" t="s">
        <v>854</v>
      </c>
      <c r="K40" s="162">
        <v>450.32299999999998</v>
      </c>
      <c r="L40" s="164">
        <v>1226.953</v>
      </c>
      <c r="M40" s="161">
        <f t="shared" si="3"/>
        <v>776.63</v>
      </c>
      <c r="N40" s="48">
        <v>0</v>
      </c>
      <c r="O40" s="69" t="s">
        <v>850</v>
      </c>
      <c r="P40" s="53" t="s">
        <v>1011</v>
      </c>
      <c r="Q40" s="62" t="s">
        <v>1012</v>
      </c>
      <c r="R40" s="62" t="s">
        <v>361</v>
      </c>
      <c r="S40" s="58" t="s">
        <v>349</v>
      </c>
      <c r="T40" s="59" t="s">
        <v>585</v>
      </c>
      <c r="U40" s="60" t="s">
        <v>334</v>
      </c>
      <c r="V40" s="44"/>
      <c r="W40" s="89" t="s">
        <v>38</v>
      </c>
      <c r="X40" s="45">
        <v>21</v>
      </c>
      <c r="Y40" s="89" t="s">
        <v>38</v>
      </c>
      <c r="Z40" s="46"/>
      <c r="AA40" s="60"/>
      <c r="AB40" s="44"/>
      <c r="AC40" s="89" t="s">
        <v>38</v>
      </c>
      <c r="AD40" s="45"/>
      <c r="AE40" s="89" t="s">
        <v>38</v>
      </c>
      <c r="AF40" s="46"/>
      <c r="AG40" s="60"/>
      <c r="AH40" s="44"/>
      <c r="AI40" s="89" t="s">
        <v>38</v>
      </c>
      <c r="AJ40" s="45"/>
      <c r="AK40" s="89" t="s">
        <v>38</v>
      </c>
      <c r="AL40" s="46"/>
      <c r="AM40" s="61"/>
      <c r="AN40" s="39" t="s">
        <v>820</v>
      </c>
      <c r="AO40" s="121"/>
      <c r="AP40" s="121" t="s">
        <v>22</v>
      </c>
      <c r="AQ40" s="122"/>
    </row>
    <row r="41" spans="1:43" ht="21" customHeight="1" x14ac:dyDescent="0.15">
      <c r="A41" s="8"/>
      <c r="B41" s="9" t="s">
        <v>884</v>
      </c>
      <c r="C41" s="9"/>
      <c r="D41" s="9"/>
      <c r="E41" s="151"/>
      <c r="F41" s="152"/>
      <c r="G41" s="152"/>
      <c r="H41" s="152"/>
      <c r="I41" s="152"/>
      <c r="J41" s="152"/>
      <c r="K41" s="153"/>
      <c r="L41" s="154"/>
      <c r="M41" s="154"/>
      <c r="N41" s="117"/>
      <c r="O41" s="12"/>
      <c r="P41" s="11"/>
      <c r="Q41" s="10"/>
      <c r="R41" s="10"/>
      <c r="S41" s="10"/>
      <c r="T41" s="13"/>
      <c r="U41" s="13"/>
      <c r="V41" s="13"/>
      <c r="W41" s="13"/>
      <c r="X41" s="13"/>
      <c r="Y41" s="13"/>
      <c r="Z41" s="13"/>
      <c r="AA41" s="13"/>
      <c r="AB41" s="13"/>
      <c r="AC41" s="13"/>
      <c r="AD41" s="13"/>
      <c r="AE41" s="13"/>
      <c r="AF41" s="13"/>
      <c r="AG41" s="13"/>
      <c r="AH41" s="13"/>
      <c r="AI41" s="13"/>
      <c r="AJ41" s="13"/>
      <c r="AK41" s="13"/>
      <c r="AL41" s="13"/>
      <c r="AM41" s="13"/>
      <c r="AN41" s="13"/>
      <c r="AO41" s="10"/>
      <c r="AP41" s="10"/>
      <c r="AQ41" s="14"/>
    </row>
    <row r="42" spans="1:43" ht="50.25" customHeight="1" thickBot="1" x14ac:dyDescent="0.2">
      <c r="A42" s="52">
        <v>21</v>
      </c>
      <c r="B42" s="53" t="s">
        <v>362</v>
      </c>
      <c r="C42" s="53" t="s">
        <v>596</v>
      </c>
      <c r="D42" s="53" t="s">
        <v>785</v>
      </c>
      <c r="E42" s="162">
        <v>1359.9760000000001</v>
      </c>
      <c r="F42" s="163">
        <v>452.34747299999998</v>
      </c>
      <c r="G42" s="164">
        <v>407.100549</v>
      </c>
      <c r="H42" s="158" t="s">
        <v>855</v>
      </c>
      <c r="I42" s="165" t="s">
        <v>850</v>
      </c>
      <c r="J42" s="166" t="s">
        <v>854</v>
      </c>
      <c r="K42" s="162">
        <v>423.84100000000001</v>
      </c>
      <c r="L42" s="164">
        <v>428</v>
      </c>
      <c r="M42" s="161">
        <f t="shared" ref="M42" si="4">L42-K42</f>
        <v>4.1589999999999918</v>
      </c>
      <c r="N42" s="48">
        <v>0</v>
      </c>
      <c r="O42" s="69" t="s">
        <v>850</v>
      </c>
      <c r="P42" s="53" t="s">
        <v>1013</v>
      </c>
      <c r="Q42" s="62" t="s">
        <v>1014</v>
      </c>
      <c r="R42" s="62" t="s">
        <v>361</v>
      </c>
      <c r="S42" s="58" t="s">
        <v>349</v>
      </c>
      <c r="T42" s="59" t="s">
        <v>540</v>
      </c>
      <c r="U42" s="60" t="s">
        <v>334</v>
      </c>
      <c r="V42" s="44"/>
      <c r="W42" s="89" t="s">
        <v>38</v>
      </c>
      <c r="X42" s="45">
        <v>22</v>
      </c>
      <c r="Y42" s="89" t="s">
        <v>38</v>
      </c>
      <c r="Z42" s="46"/>
      <c r="AA42" s="60"/>
      <c r="AB42" s="44"/>
      <c r="AC42" s="89" t="s">
        <v>38</v>
      </c>
      <c r="AD42" s="45"/>
      <c r="AE42" s="89" t="s">
        <v>38</v>
      </c>
      <c r="AF42" s="46"/>
      <c r="AG42" s="60"/>
      <c r="AH42" s="44"/>
      <c r="AI42" s="89" t="s">
        <v>38</v>
      </c>
      <c r="AJ42" s="45"/>
      <c r="AK42" s="89" t="s">
        <v>38</v>
      </c>
      <c r="AL42" s="46"/>
      <c r="AM42" s="61"/>
      <c r="AN42" s="39" t="s">
        <v>820</v>
      </c>
      <c r="AO42" s="121" t="s">
        <v>22</v>
      </c>
      <c r="AP42" s="121" t="s">
        <v>22</v>
      </c>
      <c r="AQ42" s="122"/>
    </row>
    <row r="43" spans="1:43" ht="21" customHeight="1" x14ac:dyDescent="0.15">
      <c r="A43" s="8"/>
      <c r="B43" s="9" t="s">
        <v>885</v>
      </c>
      <c r="C43" s="9"/>
      <c r="D43" s="9"/>
      <c r="E43" s="151"/>
      <c r="F43" s="152"/>
      <c r="G43" s="152"/>
      <c r="H43" s="152"/>
      <c r="I43" s="152"/>
      <c r="J43" s="152"/>
      <c r="K43" s="153"/>
      <c r="L43" s="154"/>
      <c r="M43" s="154"/>
      <c r="N43" s="117"/>
      <c r="O43" s="12"/>
      <c r="P43" s="11"/>
      <c r="Q43" s="10"/>
      <c r="R43" s="10"/>
      <c r="S43" s="10"/>
      <c r="T43" s="13"/>
      <c r="U43" s="13"/>
      <c r="V43" s="13"/>
      <c r="W43" s="13"/>
      <c r="X43" s="13"/>
      <c r="Y43" s="13"/>
      <c r="Z43" s="13"/>
      <c r="AA43" s="13"/>
      <c r="AB43" s="13"/>
      <c r="AC43" s="13"/>
      <c r="AD43" s="13"/>
      <c r="AE43" s="13"/>
      <c r="AF43" s="13"/>
      <c r="AG43" s="13"/>
      <c r="AH43" s="13"/>
      <c r="AI43" s="13"/>
      <c r="AJ43" s="13"/>
      <c r="AK43" s="13"/>
      <c r="AL43" s="13"/>
      <c r="AM43" s="13"/>
      <c r="AN43" s="13"/>
      <c r="AO43" s="10"/>
      <c r="AP43" s="10"/>
      <c r="AQ43" s="14"/>
    </row>
    <row r="44" spans="1:43" s="30" customFormat="1" ht="72.75" customHeight="1" thickBot="1" x14ac:dyDescent="0.2">
      <c r="A44" s="52">
        <v>22</v>
      </c>
      <c r="B44" s="53" t="s">
        <v>363</v>
      </c>
      <c r="C44" s="53" t="s">
        <v>596</v>
      </c>
      <c r="D44" s="53" t="s">
        <v>325</v>
      </c>
      <c r="E44" s="162">
        <v>256.33699999999999</v>
      </c>
      <c r="F44" s="164">
        <v>240.95500000000001</v>
      </c>
      <c r="G44" s="164">
        <v>225.09052600000001</v>
      </c>
      <c r="H44" s="158" t="s">
        <v>855</v>
      </c>
      <c r="I44" s="165" t="s">
        <v>850</v>
      </c>
      <c r="J44" s="170" t="s">
        <v>854</v>
      </c>
      <c r="K44" s="162">
        <v>119.09699999999999</v>
      </c>
      <c r="L44" s="164">
        <v>1220</v>
      </c>
      <c r="M44" s="164">
        <f t="shared" ref="M44" si="5">L44-K44</f>
        <v>1100.903</v>
      </c>
      <c r="N44" s="48">
        <v>0</v>
      </c>
      <c r="O44" s="69" t="s">
        <v>850</v>
      </c>
      <c r="P44" s="53" t="s">
        <v>1015</v>
      </c>
      <c r="Q44" s="62" t="s">
        <v>1016</v>
      </c>
      <c r="R44" s="62" t="s">
        <v>361</v>
      </c>
      <c r="S44" s="58" t="s">
        <v>349</v>
      </c>
      <c r="T44" s="59" t="s">
        <v>540</v>
      </c>
      <c r="U44" s="60" t="s">
        <v>334</v>
      </c>
      <c r="V44" s="44"/>
      <c r="W44" s="89" t="s">
        <v>38</v>
      </c>
      <c r="X44" s="45">
        <v>23</v>
      </c>
      <c r="Y44" s="89" t="s">
        <v>38</v>
      </c>
      <c r="Z44" s="46"/>
      <c r="AA44" s="60"/>
      <c r="AB44" s="44"/>
      <c r="AC44" s="89" t="s">
        <v>38</v>
      </c>
      <c r="AD44" s="45"/>
      <c r="AE44" s="89" t="s">
        <v>38</v>
      </c>
      <c r="AF44" s="46"/>
      <c r="AG44" s="60"/>
      <c r="AH44" s="44"/>
      <c r="AI44" s="89" t="s">
        <v>38</v>
      </c>
      <c r="AJ44" s="45"/>
      <c r="AK44" s="89" t="s">
        <v>38</v>
      </c>
      <c r="AL44" s="46"/>
      <c r="AM44" s="61"/>
      <c r="AN44" s="39" t="s">
        <v>326</v>
      </c>
      <c r="AO44" s="121" t="s">
        <v>22</v>
      </c>
      <c r="AP44" s="121"/>
      <c r="AQ44" s="122"/>
    </row>
    <row r="45" spans="1:43" ht="21" customHeight="1" x14ac:dyDescent="0.15">
      <c r="A45" s="8"/>
      <c r="B45" s="9" t="s">
        <v>886</v>
      </c>
      <c r="C45" s="9"/>
      <c r="D45" s="9"/>
      <c r="E45" s="151"/>
      <c r="F45" s="152"/>
      <c r="G45" s="152"/>
      <c r="H45" s="152"/>
      <c r="I45" s="152"/>
      <c r="J45" s="152"/>
      <c r="K45" s="153"/>
      <c r="L45" s="154"/>
      <c r="M45" s="154"/>
      <c r="N45" s="117"/>
      <c r="O45" s="12"/>
      <c r="P45" s="11"/>
      <c r="Q45" s="10"/>
      <c r="R45" s="10"/>
      <c r="S45" s="10"/>
      <c r="T45" s="13"/>
      <c r="U45" s="13"/>
      <c r="V45" s="13"/>
      <c r="W45" s="13"/>
      <c r="X45" s="13"/>
      <c r="Y45" s="13"/>
      <c r="Z45" s="13"/>
      <c r="AA45" s="13"/>
      <c r="AB45" s="13"/>
      <c r="AC45" s="13"/>
      <c r="AD45" s="13"/>
      <c r="AE45" s="13"/>
      <c r="AF45" s="13"/>
      <c r="AG45" s="13"/>
      <c r="AH45" s="13"/>
      <c r="AI45" s="13"/>
      <c r="AJ45" s="13"/>
      <c r="AK45" s="13"/>
      <c r="AL45" s="13"/>
      <c r="AM45" s="13"/>
      <c r="AN45" s="13"/>
      <c r="AO45" s="10"/>
      <c r="AP45" s="10"/>
      <c r="AQ45" s="14"/>
    </row>
    <row r="46" spans="1:43" ht="139.5" customHeight="1" thickBot="1" x14ac:dyDescent="0.2">
      <c r="A46" s="52">
        <v>23</v>
      </c>
      <c r="B46" s="53" t="s">
        <v>364</v>
      </c>
      <c r="C46" s="53" t="s">
        <v>597</v>
      </c>
      <c r="D46" s="53" t="s">
        <v>325</v>
      </c>
      <c r="E46" s="162">
        <v>196.113</v>
      </c>
      <c r="F46" s="164">
        <v>347.536</v>
      </c>
      <c r="G46" s="164">
        <v>230.68889799999999</v>
      </c>
      <c r="H46" s="158" t="s">
        <v>956</v>
      </c>
      <c r="I46" s="165" t="s">
        <v>850</v>
      </c>
      <c r="J46" s="166" t="s">
        <v>975</v>
      </c>
      <c r="K46" s="162">
        <v>108.672</v>
      </c>
      <c r="L46" s="164">
        <v>112.276</v>
      </c>
      <c r="M46" s="161">
        <f t="shared" ref="M46" si="6">L46-K46</f>
        <v>3.6039999999999992</v>
      </c>
      <c r="N46" s="48">
        <v>0</v>
      </c>
      <c r="O46" s="69" t="s">
        <v>850</v>
      </c>
      <c r="P46" s="53" t="s">
        <v>1017</v>
      </c>
      <c r="Q46" s="62"/>
      <c r="R46" s="62" t="s">
        <v>365</v>
      </c>
      <c r="S46" s="58" t="s">
        <v>349</v>
      </c>
      <c r="T46" s="63" t="s">
        <v>541</v>
      </c>
      <c r="U46" s="60" t="s">
        <v>334</v>
      </c>
      <c r="V46" s="44"/>
      <c r="W46" s="89" t="s">
        <v>38</v>
      </c>
      <c r="X46" s="45">
        <v>24</v>
      </c>
      <c r="Y46" s="89" t="s">
        <v>38</v>
      </c>
      <c r="Z46" s="46"/>
      <c r="AA46" s="60"/>
      <c r="AB46" s="44"/>
      <c r="AC46" s="89" t="s">
        <v>38</v>
      </c>
      <c r="AD46" s="45"/>
      <c r="AE46" s="89" t="s">
        <v>38</v>
      </c>
      <c r="AF46" s="46"/>
      <c r="AG46" s="60"/>
      <c r="AH46" s="44"/>
      <c r="AI46" s="89" t="s">
        <v>38</v>
      </c>
      <c r="AJ46" s="45"/>
      <c r="AK46" s="89" t="s">
        <v>38</v>
      </c>
      <c r="AL46" s="46"/>
      <c r="AM46" s="61"/>
      <c r="AN46" s="39" t="s">
        <v>821</v>
      </c>
      <c r="AO46" s="121" t="s">
        <v>22</v>
      </c>
      <c r="AP46" s="121" t="s">
        <v>22</v>
      </c>
      <c r="AQ46" s="122"/>
    </row>
    <row r="47" spans="1:43" ht="21" customHeight="1" x14ac:dyDescent="0.15">
      <c r="A47" s="8"/>
      <c r="B47" s="9" t="s">
        <v>887</v>
      </c>
      <c r="C47" s="9"/>
      <c r="D47" s="9"/>
      <c r="E47" s="151"/>
      <c r="F47" s="152"/>
      <c r="G47" s="152"/>
      <c r="H47" s="152"/>
      <c r="I47" s="152"/>
      <c r="J47" s="152"/>
      <c r="K47" s="153"/>
      <c r="L47" s="154"/>
      <c r="M47" s="154"/>
      <c r="N47" s="117"/>
      <c r="O47" s="12"/>
      <c r="P47" s="11"/>
      <c r="Q47" s="10"/>
      <c r="R47" s="10"/>
      <c r="S47" s="10"/>
      <c r="T47" s="13"/>
      <c r="U47" s="13"/>
      <c r="V47" s="13"/>
      <c r="W47" s="13"/>
      <c r="X47" s="13"/>
      <c r="Y47" s="13"/>
      <c r="Z47" s="13"/>
      <c r="AA47" s="13"/>
      <c r="AB47" s="13"/>
      <c r="AC47" s="13"/>
      <c r="AD47" s="13"/>
      <c r="AE47" s="13"/>
      <c r="AF47" s="13"/>
      <c r="AG47" s="13"/>
      <c r="AH47" s="13"/>
      <c r="AI47" s="13"/>
      <c r="AJ47" s="13"/>
      <c r="AK47" s="13"/>
      <c r="AL47" s="13"/>
      <c r="AM47" s="13"/>
      <c r="AN47" s="13"/>
      <c r="AO47" s="10"/>
      <c r="AP47" s="10"/>
      <c r="AQ47" s="14"/>
    </row>
    <row r="48" spans="1:43" s="30" customFormat="1" ht="51" customHeight="1" thickBot="1" x14ac:dyDescent="0.2">
      <c r="A48" s="52">
        <v>24</v>
      </c>
      <c r="B48" s="53" t="s">
        <v>366</v>
      </c>
      <c r="C48" s="53" t="s">
        <v>598</v>
      </c>
      <c r="D48" s="53" t="s">
        <v>325</v>
      </c>
      <c r="E48" s="162">
        <v>4.7759999999999998</v>
      </c>
      <c r="F48" s="164">
        <v>4.7759999999999998</v>
      </c>
      <c r="G48" s="164">
        <v>3.866803</v>
      </c>
      <c r="H48" s="158" t="s">
        <v>855</v>
      </c>
      <c r="I48" s="169" t="s">
        <v>850</v>
      </c>
      <c r="J48" s="170" t="s">
        <v>854</v>
      </c>
      <c r="K48" s="162">
        <v>5.2229999999999999</v>
      </c>
      <c r="L48" s="164">
        <v>30</v>
      </c>
      <c r="M48" s="164">
        <f t="shared" ref="M48" si="7">L48-K48</f>
        <v>24.777000000000001</v>
      </c>
      <c r="N48" s="48">
        <v>0</v>
      </c>
      <c r="O48" s="69" t="s">
        <v>850</v>
      </c>
      <c r="P48" s="53" t="s">
        <v>1018</v>
      </c>
      <c r="Q48" s="62"/>
      <c r="R48" s="62" t="s">
        <v>365</v>
      </c>
      <c r="S48" s="58" t="s">
        <v>349</v>
      </c>
      <c r="T48" s="63" t="s">
        <v>541</v>
      </c>
      <c r="U48" s="60" t="s">
        <v>334</v>
      </c>
      <c r="V48" s="44"/>
      <c r="W48" s="89" t="s">
        <v>38</v>
      </c>
      <c r="X48" s="45">
        <v>25</v>
      </c>
      <c r="Y48" s="89" t="s">
        <v>38</v>
      </c>
      <c r="Z48" s="46"/>
      <c r="AA48" s="60"/>
      <c r="AB48" s="44"/>
      <c r="AC48" s="89" t="s">
        <v>38</v>
      </c>
      <c r="AD48" s="45"/>
      <c r="AE48" s="89" t="s">
        <v>38</v>
      </c>
      <c r="AF48" s="46"/>
      <c r="AG48" s="60"/>
      <c r="AH48" s="44"/>
      <c r="AI48" s="89" t="s">
        <v>38</v>
      </c>
      <c r="AJ48" s="45"/>
      <c r="AK48" s="89" t="s">
        <v>38</v>
      </c>
      <c r="AL48" s="46"/>
      <c r="AM48" s="61"/>
      <c r="AN48" s="39" t="s">
        <v>326</v>
      </c>
      <c r="AO48" s="121" t="s">
        <v>22</v>
      </c>
      <c r="AP48" s="121"/>
      <c r="AQ48" s="122"/>
    </row>
    <row r="49" spans="1:43" ht="21" customHeight="1" x14ac:dyDescent="0.15">
      <c r="A49" s="8"/>
      <c r="B49" s="9" t="s">
        <v>888</v>
      </c>
      <c r="C49" s="9"/>
      <c r="D49" s="9"/>
      <c r="E49" s="151"/>
      <c r="F49" s="152"/>
      <c r="G49" s="152"/>
      <c r="H49" s="152"/>
      <c r="I49" s="152"/>
      <c r="J49" s="152"/>
      <c r="K49" s="153"/>
      <c r="L49" s="154"/>
      <c r="M49" s="154"/>
      <c r="N49" s="117"/>
      <c r="O49" s="12"/>
      <c r="P49" s="11"/>
      <c r="Q49" s="10"/>
      <c r="R49" s="10"/>
      <c r="S49" s="10"/>
      <c r="T49" s="13"/>
      <c r="U49" s="13"/>
      <c r="V49" s="13"/>
      <c r="W49" s="13"/>
      <c r="X49" s="13"/>
      <c r="Y49" s="13"/>
      <c r="Z49" s="13"/>
      <c r="AA49" s="13"/>
      <c r="AB49" s="13"/>
      <c r="AC49" s="13"/>
      <c r="AD49" s="13"/>
      <c r="AE49" s="13"/>
      <c r="AF49" s="13"/>
      <c r="AG49" s="13"/>
      <c r="AH49" s="13"/>
      <c r="AI49" s="13"/>
      <c r="AJ49" s="13"/>
      <c r="AK49" s="13"/>
      <c r="AL49" s="13"/>
      <c r="AM49" s="13"/>
      <c r="AN49" s="13"/>
      <c r="AO49" s="10"/>
      <c r="AP49" s="10"/>
      <c r="AQ49" s="14"/>
    </row>
    <row r="50" spans="1:43" s="30" customFormat="1" ht="57" customHeight="1" thickBot="1" x14ac:dyDescent="0.2">
      <c r="A50" s="52">
        <v>25</v>
      </c>
      <c r="B50" s="53" t="s">
        <v>367</v>
      </c>
      <c r="C50" s="53" t="s">
        <v>599</v>
      </c>
      <c r="D50" s="53" t="s">
        <v>325</v>
      </c>
      <c r="E50" s="162">
        <v>9.0820000000000007</v>
      </c>
      <c r="F50" s="164">
        <v>9.0820000000000007</v>
      </c>
      <c r="G50" s="164">
        <v>2.852903</v>
      </c>
      <c r="H50" s="158" t="s">
        <v>855</v>
      </c>
      <c r="I50" s="169" t="s">
        <v>850</v>
      </c>
      <c r="J50" s="170" t="s">
        <v>854</v>
      </c>
      <c r="K50" s="162">
        <v>7.88</v>
      </c>
      <c r="L50" s="164">
        <v>6.3650000000000002</v>
      </c>
      <c r="M50" s="164">
        <f t="shared" ref="M50" si="8">L50-K50</f>
        <v>-1.5149999999999997</v>
      </c>
      <c r="N50" s="164">
        <v>-1.4</v>
      </c>
      <c r="O50" s="69" t="s">
        <v>1019</v>
      </c>
      <c r="P50" s="53" t="s">
        <v>1020</v>
      </c>
      <c r="Q50" s="62"/>
      <c r="R50" s="62" t="s">
        <v>365</v>
      </c>
      <c r="S50" s="58" t="s">
        <v>349</v>
      </c>
      <c r="T50" s="59" t="s">
        <v>541</v>
      </c>
      <c r="U50" s="60" t="s">
        <v>334</v>
      </c>
      <c r="V50" s="44"/>
      <c r="W50" s="89" t="s">
        <v>38</v>
      </c>
      <c r="X50" s="45">
        <v>26</v>
      </c>
      <c r="Y50" s="89" t="s">
        <v>38</v>
      </c>
      <c r="Z50" s="46"/>
      <c r="AA50" s="60"/>
      <c r="AB50" s="44"/>
      <c r="AC50" s="89" t="s">
        <v>38</v>
      </c>
      <c r="AD50" s="45"/>
      <c r="AE50" s="89" t="s">
        <v>38</v>
      </c>
      <c r="AF50" s="46"/>
      <c r="AG50" s="60"/>
      <c r="AH50" s="44"/>
      <c r="AI50" s="89" t="s">
        <v>38</v>
      </c>
      <c r="AJ50" s="45"/>
      <c r="AK50" s="89" t="s">
        <v>38</v>
      </c>
      <c r="AL50" s="46"/>
      <c r="AM50" s="61"/>
      <c r="AN50" s="39" t="s">
        <v>326</v>
      </c>
      <c r="AO50" s="121"/>
      <c r="AP50" s="121"/>
      <c r="AQ50" s="122"/>
    </row>
    <row r="51" spans="1:43" ht="21" customHeight="1" x14ac:dyDescent="0.15">
      <c r="A51" s="8"/>
      <c r="B51" s="9" t="s">
        <v>889</v>
      </c>
      <c r="C51" s="9"/>
      <c r="D51" s="9"/>
      <c r="E51" s="151"/>
      <c r="F51" s="152"/>
      <c r="G51" s="152"/>
      <c r="H51" s="152"/>
      <c r="I51" s="152"/>
      <c r="J51" s="152"/>
      <c r="K51" s="153"/>
      <c r="L51" s="154"/>
      <c r="M51" s="154"/>
      <c r="N51" s="117"/>
      <c r="O51" s="12"/>
      <c r="P51" s="11"/>
      <c r="Q51" s="10"/>
      <c r="R51" s="10"/>
      <c r="S51" s="10"/>
      <c r="T51" s="13"/>
      <c r="U51" s="13"/>
      <c r="V51" s="13"/>
      <c r="W51" s="13"/>
      <c r="X51" s="13"/>
      <c r="Y51" s="13"/>
      <c r="Z51" s="13"/>
      <c r="AA51" s="13"/>
      <c r="AB51" s="13"/>
      <c r="AC51" s="13"/>
      <c r="AD51" s="13"/>
      <c r="AE51" s="13"/>
      <c r="AF51" s="13"/>
      <c r="AG51" s="13"/>
      <c r="AH51" s="13"/>
      <c r="AI51" s="13"/>
      <c r="AJ51" s="13"/>
      <c r="AK51" s="13"/>
      <c r="AL51" s="13"/>
      <c r="AM51" s="13"/>
      <c r="AN51" s="13"/>
      <c r="AO51" s="10"/>
      <c r="AP51" s="10"/>
      <c r="AQ51" s="14"/>
    </row>
    <row r="52" spans="1:43" ht="123" customHeight="1" x14ac:dyDescent="0.15">
      <c r="A52" s="52">
        <v>26</v>
      </c>
      <c r="B52" s="53" t="s">
        <v>368</v>
      </c>
      <c r="C52" s="53" t="s">
        <v>600</v>
      </c>
      <c r="D52" s="53" t="s">
        <v>325</v>
      </c>
      <c r="E52" s="162">
        <v>299.96100000000001</v>
      </c>
      <c r="F52" s="163">
        <v>299.96100000000001</v>
      </c>
      <c r="G52" s="164">
        <v>230.293139</v>
      </c>
      <c r="H52" s="158" t="s">
        <v>957</v>
      </c>
      <c r="I52" s="165" t="s">
        <v>850</v>
      </c>
      <c r="J52" s="166" t="s">
        <v>969</v>
      </c>
      <c r="K52" s="162">
        <v>280.464</v>
      </c>
      <c r="L52" s="164">
        <v>350.71100000000001</v>
      </c>
      <c r="M52" s="161">
        <f t="shared" ref="M52:M53" si="9">L52-K52</f>
        <v>70.247000000000014</v>
      </c>
      <c r="N52" s="48">
        <v>0</v>
      </c>
      <c r="O52" s="69" t="s">
        <v>850</v>
      </c>
      <c r="P52" s="53" t="s">
        <v>1021</v>
      </c>
      <c r="Q52" s="62" t="s">
        <v>1023</v>
      </c>
      <c r="R52" s="62" t="s">
        <v>365</v>
      </c>
      <c r="S52" s="58" t="s">
        <v>349</v>
      </c>
      <c r="T52" s="59" t="s">
        <v>541</v>
      </c>
      <c r="U52" s="60" t="s">
        <v>334</v>
      </c>
      <c r="V52" s="44"/>
      <c r="W52" s="89" t="s">
        <v>38</v>
      </c>
      <c r="X52" s="45">
        <v>27</v>
      </c>
      <c r="Y52" s="89" t="s">
        <v>38</v>
      </c>
      <c r="Z52" s="46"/>
      <c r="AA52" s="60"/>
      <c r="AB52" s="44"/>
      <c r="AC52" s="89" t="s">
        <v>38</v>
      </c>
      <c r="AD52" s="45"/>
      <c r="AE52" s="89" t="s">
        <v>38</v>
      </c>
      <c r="AF52" s="46"/>
      <c r="AG52" s="60"/>
      <c r="AH52" s="44"/>
      <c r="AI52" s="89" t="s">
        <v>38</v>
      </c>
      <c r="AJ52" s="45"/>
      <c r="AK52" s="89" t="s">
        <v>38</v>
      </c>
      <c r="AL52" s="46"/>
      <c r="AM52" s="61"/>
      <c r="AN52" s="39" t="s">
        <v>821</v>
      </c>
      <c r="AO52" s="121" t="s">
        <v>22</v>
      </c>
      <c r="AP52" s="121" t="s">
        <v>22</v>
      </c>
      <c r="AQ52" s="122"/>
    </row>
    <row r="53" spans="1:43" ht="141.75" customHeight="1" thickBot="1" x14ac:dyDescent="0.2">
      <c r="A53" s="52">
        <v>27</v>
      </c>
      <c r="B53" s="53" t="s">
        <v>778</v>
      </c>
      <c r="C53" s="53" t="s">
        <v>601</v>
      </c>
      <c r="D53" s="53" t="s">
        <v>325</v>
      </c>
      <c r="E53" s="162">
        <v>84.278999999999996</v>
      </c>
      <c r="F53" s="164">
        <v>84.278999999999996</v>
      </c>
      <c r="G53" s="164">
        <v>52.805965999999998</v>
      </c>
      <c r="H53" s="158" t="s">
        <v>855</v>
      </c>
      <c r="I53" s="169" t="s">
        <v>850</v>
      </c>
      <c r="J53" s="166" t="s">
        <v>854</v>
      </c>
      <c r="K53" s="162">
        <v>83.585999999999999</v>
      </c>
      <c r="L53" s="164">
        <v>67</v>
      </c>
      <c r="M53" s="161">
        <f t="shared" si="9"/>
        <v>-16.585999999999999</v>
      </c>
      <c r="N53" s="48">
        <v>0</v>
      </c>
      <c r="O53" s="69" t="s">
        <v>850</v>
      </c>
      <c r="P53" s="53" t="s">
        <v>1022</v>
      </c>
      <c r="Q53" s="62"/>
      <c r="R53" s="62" t="s">
        <v>365</v>
      </c>
      <c r="S53" s="58" t="s">
        <v>349</v>
      </c>
      <c r="T53" s="59" t="s">
        <v>541</v>
      </c>
      <c r="U53" s="60" t="s">
        <v>334</v>
      </c>
      <c r="V53" s="44"/>
      <c r="W53" s="89" t="s">
        <v>38</v>
      </c>
      <c r="X53" s="45">
        <v>28</v>
      </c>
      <c r="Y53" s="89" t="s">
        <v>38</v>
      </c>
      <c r="Z53" s="46"/>
      <c r="AA53" s="60"/>
      <c r="AB53" s="44"/>
      <c r="AC53" s="89" t="s">
        <v>38</v>
      </c>
      <c r="AD53" s="45"/>
      <c r="AE53" s="89" t="s">
        <v>38</v>
      </c>
      <c r="AF53" s="46"/>
      <c r="AG53" s="60"/>
      <c r="AH53" s="44"/>
      <c r="AI53" s="89" t="s">
        <v>38</v>
      </c>
      <c r="AJ53" s="45"/>
      <c r="AK53" s="89" t="s">
        <v>38</v>
      </c>
      <c r="AL53" s="46"/>
      <c r="AM53" s="61"/>
      <c r="AN53" s="39" t="s">
        <v>629</v>
      </c>
      <c r="AO53" s="121"/>
      <c r="AP53" s="121" t="s">
        <v>22</v>
      </c>
      <c r="AQ53" s="122" t="s">
        <v>19</v>
      </c>
    </row>
    <row r="54" spans="1:43" ht="21" customHeight="1" x14ac:dyDescent="0.15">
      <c r="A54" s="8"/>
      <c r="B54" s="9" t="s">
        <v>890</v>
      </c>
      <c r="C54" s="9"/>
      <c r="D54" s="9"/>
      <c r="E54" s="151"/>
      <c r="F54" s="152"/>
      <c r="G54" s="152"/>
      <c r="H54" s="152"/>
      <c r="I54" s="152"/>
      <c r="J54" s="152"/>
      <c r="K54" s="153"/>
      <c r="L54" s="154"/>
      <c r="M54" s="154"/>
      <c r="N54" s="117"/>
      <c r="O54" s="12"/>
      <c r="P54" s="11"/>
      <c r="Q54" s="10"/>
      <c r="R54" s="10"/>
      <c r="S54" s="10"/>
      <c r="T54" s="13"/>
      <c r="U54" s="13"/>
      <c r="V54" s="13"/>
      <c r="W54" s="13"/>
      <c r="X54" s="13"/>
      <c r="Y54" s="13"/>
      <c r="Z54" s="13"/>
      <c r="AA54" s="13"/>
      <c r="AB54" s="13"/>
      <c r="AC54" s="13"/>
      <c r="AD54" s="13"/>
      <c r="AE54" s="13"/>
      <c r="AF54" s="13"/>
      <c r="AG54" s="13"/>
      <c r="AH54" s="13"/>
      <c r="AI54" s="13"/>
      <c r="AJ54" s="13"/>
      <c r="AK54" s="13"/>
      <c r="AL54" s="13"/>
      <c r="AM54" s="13"/>
      <c r="AN54" s="13"/>
      <c r="AO54" s="10"/>
      <c r="AP54" s="10"/>
      <c r="AQ54" s="14"/>
    </row>
    <row r="55" spans="1:43" ht="246.75" customHeight="1" x14ac:dyDescent="0.15">
      <c r="A55" s="52">
        <v>28</v>
      </c>
      <c r="B55" s="53" t="s">
        <v>369</v>
      </c>
      <c r="C55" s="53" t="s">
        <v>595</v>
      </c>
      <c r="D55" s="53" t="s">
        <v>325</v>
      </c>
      <c r="E55" s="162">
        <v>592.60699999999997</v>
      </c>
      <c r="F55" s="164">
        <v>592.60699999999997</v>
      </c>
      <c r="G55" s="164">
        <v>498.94251300000002</v>
      </c>
      <c r="H55" s="158" t="s">
        <v>958</v>
      </c>
      <c r="I55" s="165" t="s">
        <v>850</v>
      </c>
      <c r="J55" s="166" t="s">
        <v>974</v>
      </c>
      <c r="K55" s="162">
        <v>570.37599999999998</v>
      </c>
      <c r="L55" s="164">
        <v>532.71199999999999</v>
      </c>
      <c r="M55" s="161">
        <f t="shared" ref="M55:M56" si="10">L55-K55</f>
        <v>-37.663999999999987</v>
      </c>
      <c r="N55" s="48">
        <v>0</v>
      </c>
      <c r="O55" s="69" t="s">
        <v>850</v>
      </c>
      <c r="P55" s="53" t="s">
        <v>1024</v>
      </c>
      <c r="Q55" s="62"/>
      <c r="R55" s="62" t="s">
        <v>365</v>
      </c>
      <c r="S55" s="58" t="s">
        <v>349</v>
      </c>
      <c r="T55" s="59" t="s">
        <v>541</v>
      </c>
      <c r="U55" s="60" t="s">
        <v>334</v>
      </c>
      <c r="V55" s="44"/>
      <c r="W55" s="89" t="s">
        <v>38</v>
      </c>
      <c r="X55" s="45">
        <v>29</v>
      </c>
      <c r="Y55" s="89" t="s">
        <v>38</v>
      </c>
      <c r="Z55" s="46"/>
      <c r="AA55" s="60"/>
      <c r="AB55" s="44"/>
      <c r="AC55" s="89" t="s">
        <v>38</v>
      </c>
      <c r="AD55" s="45"/>
      <c r="AE55" s="89" t="s">
        <v>38</v>
      </c>
      <c r="AF55" s="46"/>
      <c r="AG55" s="60"/>
      <c r="AH55" s="44"/>
      <c r="AI55" s="89" t="s">
        <v>38</v>
      </c>
      <c r="AJ55" s="45"/>
      <c r="AK55" s="89" t="s">
        <v>38</v>
      </c>
      <c r="AL55" s="46"/>
      <c r="AM55" s="61"/>
      <c r="AN55" s="39" t="s">
        <v>828</v>
      </c>
      <c r="AO55" s="121" t="s">
        <v>22</v>
      </c>
      <c r="AP55" s="121"/>
      <c r="AQ55" s="122"/>
    </row>
    <row r="56" spans="1:43" ht="238.5" customHeight="1" thickBot="1" x14ac:dyDescent="0.2">
      <c r="A56" s="52">
        <v>29</v>
      </c>
      <c r="B56" s="53" t="s">
        <v>370</v>
      </c>
      <c r="C56" s="53" t="s">
        <v>595</v>
      </c>
      <c r="D56" s="53" t="s">
        <v>325</v>
      </c>
      <c r="E56" s="162">
        <v>200</v>
      </c>
      <c r="F56" s="163">
        <v>200</v>
      </c>
      <c r="G56" s="164">
        <v>0</v>
      </c>
      <c r="H56" s="158" t="s">
        <v>959</v>
      </c>
      <c r="I56" s="165" t="s">
        <v>850</v>
      </c>
      <c r="J56" s="166" t="s">
        <v>974</v>
      </c>
      <c r="K56" s="162">
        <v>10</v>
      </c>
      <c r="L56" s="164">
        <v>10</v>
      </c>
      <c r="M56" s="161">
        <f t="shared" si="10"/>
        <v>0</v>
      </c>
      <c r="N56" s="48">
        <v>0</v>
      </c>
      <c r="O56" s="69" t="s">
        <v>1007</v>
      </c>
      <c r="P56" s="53" t="s">
        <v>1025</v>
      </c>
      <c r="Q56" s="62"/>
      <c r="R56" s="62" t="s">
        <v>365</v>
      </c>
      <c r="S56" s="58" t="s">
        <v>332</v>
      </c>
      <c r="T56" s="59" t="s">
        <v>542</v>
      </c>
      <c r="U56" s="60" t="s">
        <v>334</v>
      </c>
      <c r="V56" s="44"/>
      <c r="W56" s="89" t="s">
        <v>38</v>
      </c>
      <c r="X56" s="45">
        <v>30</v>
      </c>
      <c r="Y56" s="89" t="s">
        <v>38</v>
      </c>
      <c r="Z56" s="46"/>
      <c r="AA56" s="60"/>
      <c r="AB56" s="44"/>
      <c r="AC56" s="89" t="s">
        <v>38</v>
      </c>
      <c r="AD56" s="45"/>
      <c r="AE56" s="89" t="s">
        <v>38</v>
      </c>
      <c r="AF56" s="46"/>
      <c r="AG56" s="60"/>
      <c r="AH56" s="44"/>
      <c r="AI56" s="89" t="s">
        <v>38</v>
      </c>
      <c r="AJ56" s="45"/>
      <c r="AK56" s="89" t="s">
        <v>38</v>
      </c>
      <c r="AL56" s="46"/>
      <c r="AM56" s="61"/>
      <c r="AN56" s="39" t="s">
        <v>828</v>
      </c>
      <c r="AO56" s="121"/>
      <c r="AP56" s="121"/>
      <c r="AQ56" s="122"/>
    </row>
    <row r="57" spans="1:43" ht="21" customHeight="1" x14ac:dyDescent="0.15">
      <c r="A57" s="8"/>
      <c r="B57" s="9" t="s">
        <v>891</v>
      </c>
      <c r="C57" s="9"/>
      <c r="D57" s="9"/>
      <c r="E57" s="151"/>
      <c r="F57" s="152"/>
      <c r="G57" s="152"/>
      <c r="H57" s="152"/>
      <c r="I57" s="152"/>
      <c r="J57" s="152"/>
      <c r="K57" s="153"/>
      <c r="L57" s="154"/>
      <c r="M57" s="154"/>
      <c r="N57" s="117"/>
      <c r="O57" s="12"/>
      <c r="P57" s="11"/>
      <c r="Q57" s="10"/>
      <c r="R57" s="10"/>
      <c r="S57" s="10"/>
      <c r="T57" s="13"/>
      <c r="U57" s="13"/>
      <c r="V57" s="13"/>
      <c r="W57" s="13"/>
      <c r="X57" s="13"/>
      <c r="Y57" s="13"/>
      <c r="Z57" s="13"/>
      <c r="AA57" s="13"/>
      <c r="AB57" s="13"/>
      <c r="AC57" s="13"/>
      <c r="AD57" s="13"/>
      <c r="AE57" s="13"/>
      <c r="AF57" s="13"/>
      <c r="AG57" s="13"/>
      <c r="AH57" s="13"/>
      <c r="AI57" s="13"/>
      <c r="AJ57" s="13"/>
      <c r="AK57" s="13"/>
      <c r="AL57" s="13"/>
      <c r="AM57" s="13"/>
      <c r="AN57" s="13"/>
      <c r="AO57" s="10"/>
      <c r="AP57" s="10"/>
      <c r="AQ57" s="14"/>
    </row>
    <row r="58" spans="1:43" ht="127.5" customHeight="1" x14ac:dyDescent="0.15">
      <c r="A58" s="52">
        <v>30</v>
      </c>
      <c r="B58" s="53" t="s">
        <v>371</v>
      </c>
      <c r="C58" s="53" t="s">
        <v>602</v>
      </c>
      <c r="D58" s="53" t="s">
        <v>325</v>
      </c>
      <c r="E58" s="162">
        <v>103059.60400000001</v>
      </c>
      <c r="F58" s="163">
        <v>102813</v>
      </c>
      <c r="G58" s="164">
        <v>93367.150141999999</v>
      </c>
      <c r="H58" s="158" t="s">
        <v>855</v>
      </c>
      <c r="I58" s="165" t="s">
        <v>850</v>
      </c>
      <c r="J58" s="166" t="s">
        <v>856</v>
      </c>
      <c r="K58" s="162">
        <v>97028.137000000002</v>
      </c>
      <c r="L58" s="164">
        <v>95026.232999999993</v>
      </c>
      <c r="M58" s="161">
        <f t="shared" ref="M58:M63" si="11">L58-K58</f>
        <v>-2001.9040000000095</v>
      </c>
      <c r="N58" s="48">
        <v>0</v>
      </c>
      <c r="O58" s="69" t="s">
        <v>850</v>
      </c>
      <c r="P58" s="53" t="s">
        <v>1026</v>
      </c>
      <c r="Q58" s="62"/>
      <c r="R58" s="62" t="s">
        <v>365</v>
      </c>
      <c r="S58" s="58" t="s">
        <v>349</v>
      </c>
      <c r="T58" s="59" t="s">
        <v>543</v>
      </c>
      <c r="U58" s="60" t="s">
        <v>334</v>
      </c>
      <c r="V58" s="44"/>
      <c r="W58" s="89" t="s">
        <v>38</v>
      </c>
      <c r="X58" s="45">
        <v>31</v>
      </c>
      <c r="Y58" s="89" t="s">
        <v>38</v>
      </c>
      <c r="Z58" s="46"/>
      <c r="AA58" s="60"/>
      <c r="AB58" s="44"/>
      <c r="AC58" s="89" t="s">
        <v>38</v>
      </c>
      <c r="AD58" s="45"/>
      <c r="AE58" s="89" t="s">
        <v>38</v>
      </c>
      <c r="AF58" s="46"/>
      <c r="AG58" s="60"/>
      <c r="AH58" s="44"/>
      <c r="AI58" s="89" t="s">
        <v>38</v>
      </c>
      <c r="AJ58" s="45"/>
      <c r="AK58" s="89" t="s">
        <v>38</v>
      </c>
      <c r="AL58" s="46"/>
      <c r="AM58" s="61"/>
      <c r="AN58" s="39" t="s">
        <v>37</v>
      </c>
      <c r="AO58" s="121" t="s">
        <v>22</v>
      </c>
      <c r="AP58" s="121" t="s">
        <v>22</v>
      </c>
      <c r="AQ58" s="122"/>
    </row>
    <row r="59" spans="1:43" ht="96" customHeight="1" x14ac:dyDescent="0.15">
      <c r="A59" s="52">
        <v>31</v>
      </c>
      <c r="B59" s="53" t="s">
        <v>372</v>
      </c>
      <c r="C59" s="53" t="s">
        <v>602</v>
      </c>
      <c r="D59" s="129" t="s">
        <v>325</v>
      </c>
      <c r="E59" s="162">
        <v>57000</v>
      </c>
      <c r="F59" s="163">
        <v>57248.173336</v>
      </c>
      <c r="G59" s="164">
        <v>21022.597301000002</v>
      </c>
      <c r="H59" s="158" t="s">
        <v>855</v>
      </c>
      <c r="I59" s="165" t="s">
        <v>850</v>
      </c>
      <c r="J59" s="166" t="s">
        <v>857</v>
      </c>
      <c r="K59" s="162">
        <v>3000</v>
      </c>
      <c r="L59" s="164">
        <v>5000</v>
      </c>
      <c r="M59" s="161">
        <f t="shared" si="11"/>
        <v>2000</v>
      </c>
      <c r="N59" s="48">
        <v>0</v>
      </c>
      <c r="O59" s="69" t="s">
        <v>850</v>
      </c>
      <c r="P59" s="53" t="s">
        <v>1026</v>
      </c>
      <c r="Q59" s="62"/>
      <c r="R59" s="62" t="s">
        <v>365</v>
      </c>
      <c r="S59" s="58" t="s">
        <v>349</v>
      </c>
      <c r="T59" s="63" t="s">
        <v>544</v>
      </c>
      <c r="U59" s="60" t="s">
        <v>334</v>
      </c>
      <c r="V59" s="44"/>
      <c r="W59" s="89" t="s">
        <v>38</v>
      </c>
      <c r="X59" s="45">
        <v>32</v>
      </c>
      <c r="Y59" s="89" t="s">
        <v>38</v>
      </c>
      <c r="Z59" s="46"/>
      <c r="AA59" s="60"/>
      <c r="AB59" s="44"/>
      <c r="AC59" s="89" t="s">
        <v>38</v>
      </c>
      <c r="AD59" s="45"/>
      <c r="AE59" s="89" t="s">
        <v>38</v>
      </c>
      <c r="AF59" s="46"/>
      <c r="AG59" s="60"/>
      <c r="AH59" s="44"/>
      <c r="AI59" s="89" t="s">
        <v>38</v>
      </c>
      <c r="AJ59" s="45"/>
      <c r="AK59" s="89" t="s">
        <v>38</v>
      </c>
      <c r="AL59" s="46"/>
      <c r="AM59" s="61"/>
      <c r="AN59" s="39" t="s">
        <v>37</v>
      </c>
      <c r="AO59" s="121"/>
      <c r="AP59" s="121" t="s">
        <v>22</v>
      </c>
      <c r="AQ59" s="122"/>
    </row>
    <row r="60" spans="1:43" ht="55.5" customHeight="1" x14ac:dyDescent="0.15">
      <c r="A60" s="52">
        <v>32</v>
      </c>
      <c r="B60" s="53" t="s">
        <v>871</v>
      </c>
      <c r="C60" s="53" t="s">
        <v>603</v>
      </c>
      <c r="D60" s="53" t="s">
        <v>657</v>
      </c>
      <c r="E60" s="162">
        <v>195.6</v>
      </c>
      <c r="F60" s="163">
        <v>195.6</v>
      </c>
      <c r="G60" s="164">
        <v>120.781417</v>
      </c>
      <c r="H60" s="158" t="s">
        <v>855</v>
      </c>
      <c r="I60" s="165" t="s">
        <v>850</v>
      </c>
      <c r="J60" s="166" t="s">
        <v>858</v>
      </c>
      <c r="K60" s="162">
        <v>169.99</v>
      </c>
      <c r="L60" s="164">
        <v>162.17500000000001</v>
      </c>
      <c r="M60" s="161">
        <f t="shared" si="11"/>
        <v>-7.8149999999999977</v>
      </c>
      <c r="N60" s="48">
        <v>0</v>
      </c>
      <c r="O60" s="69" t="s">
        <v>850</v>
      </c>
      <c r="P60" s="53" t="s">
        <v>1027</v>
      </c>
      <c r="Q60" s="62" t="s">
        <v>1030</v>
      </c>
      <c r="R60" s="62" t="s">
        <v>361</v>
      </c>
      <c r="S60" s="58" t="s">
        <v>349</v>
      </c>
      <c r="T60" s="59" t="s">
        <v>585</v>
      </c>
      <c r="U60" s="60" t="s">
        <v>334</v>
      </c>
      <c r="V60" s="44"/>
      <c r="W60" s="89" t="s">
        <v>38</v>
      </c>
      <c r="X60" s="45">
        <v>33</v>
      </c>
      <c r="Y60" s="89" t="s">
        <v>38</v>
      </c>
      <c r="Z60" s="46"/>
      <c r="AA60" s="60"/>
      <c r="AB60" s="44"/>
      <c r="AC60" s="89" t="s">
        <v>38</v>
      </c>
      <c r="AD60" s="45"/>
      <c r="AE60" s="89" t="s">
        <v>38</v>
      </c>
      <c r="AF60" s="46"/>
      <c r="AG60" s="60"/>
      <c r="AH60" s="44"/>
      <c r="AI60" s="89" t="s">
        <v>38</v>
      </c>
      <c r="AJ60" s="45"/>
      <c r="AK60" s="89" t="s">
        <v>38</v>
      </c>
      <c r="AL60" s="46"/>
      <c r="AM60" s="61"/>
      <c r="AN60" s="39" t="s">
        <v>820</v>
      </c>
      <c r="AO60" s="121"/>
      <c r="AP60" s="121" t="s">
        <v>22</v>
      </c>
      <c r="AQ60" s="122"/>
    </row>
    <row r="61" spans="1:43" ht="128.25" customHeight="1" x14ac:dyDescent="0.15">
      <c r="A61" s="52">
        <v>33</v>
      </c>
      <c r="B61" s="53" t="s">
        <v>376</v>
      </c>
      <c r="C61" s="53" t="s">
        <v>603</v>
      </c>
      <c r="D61" s="129" t="s">
        <v>634</v>
      </c>
      <c r="E61" s="162">
        <v>34.790999999999997</v>
      </c>
      <c r="F61" s="163">
        <v>34.790999999999997</v>
      </c>
      <c r="G61" s="164">
        <v>20.944241000000002</v>
      </c>
      <c r="H61" s="158" t="s">
        <v>946</v>
      </c>
      <c r="I61" s="165" t="s">
        <v>848</v>
      </c>
      <c r="J61" s="166" t="s">
        <v>970</v>
      </c>
      <c r="K61" s="162">
        <v>46.311999999999998</v>
      </c>
      <c r="L61" s="164">
        <v>67</v>
      </c>
      <c r="M61" s="161">
        <f t="shared" si="11"/>
        <v>20.688000000000002</v>
      </c>
      <c r="N61" s="48">
        <v>0</v>
      </c>
      <c r="O61" s="69" t="s">
        <v>850</v>
      </c>
      <c r="P61" s="53" t="s">
        <v>1033</v>
      </c>
      <c r="Q61" s="62" t="s">
        <v>1034</v>
      </c>
      <c r="R61" s="62" t="s">
        <v>361</v>
      </c>
      <c r="S61" s="58" t="s">
        <v>349</v>
      </c>
      <c r="T61" s="63" t="s">
        <v>585</v>
      </c>
      <c r="U61" s="60" t="s">
        <v>334</v>
      </c>
      <c r="V61" s="44"/>
      <c r="W61" s="89" t="s">
        <v>38</v>
      </c>
      <c r="X61" s="45">
        <v>35</v>
      </c>
      <c r="Y61" s="89" t="s">
        <v>38</v>
      </c>
      <c r="Z61" s="46"/>
      <c r="AA61" s="60"/>
      <c r="AB61" s="44"/>
      <c r="AC61" s="89" t="s">
        <v>38</v>
      </c>
      <c r="AD61" s="45"/>
      <c r="AE61" s="89" t="s">
        <v>38</v>
      </c>
      <c r="AF61" s="46"/>
      <c r="AG61" s="60"/>
      <c r="AH61" s="44"/>
      <c r="AI61" s="89" t="s">
        <v>38</v>
      </c>
      <c r="AJ61" s="45"/>
      <c r="AK61" s="89" t="s">
        <v>38</v>
      </c>
      <c r="AL61" s="46"/>
      <c r="AM61" s="61"/>
      <c r="AN61" s="39" t="s">
        <v>822</v>
      </c>
      <c r="AO61" s="121" t="s">
        <v>22</v>
      </c>
      <c r="AP61" s="121"/>
      <c r="AQ61" s="122"/>
    </row>
    <row r="62" spans="1:43" ht="168.75" customHeight="1" x14ac:dyDescent="0.15">
      <c r="A62" s="52">
        <v>34</v>
      </c>
      <c r="B62" s="53" t="s">
        <v>377</v>
      </c>
      <c r="C62" s="53" t="s">
        <v>603</v>
      </c>
      <c r="D62" s="53" t="s">
        <v>658</v>
      </c>
      <c r="E62" s="162">
        <v>105.56100000000001</v>
      </c>
      <c r="F62" s="163">
        <v>105.56100000000001</v>
      </c>
      <c r="G62" s="164">
        <v>49.990181999999997</v>
      </c>
      <c r="H62" s="158" t="s">
        <v>960</v>
      </c>
      <c r="I62" s="165" t="s">
        <v>850</v>
      </c>
      <c r="J62" s="166" t="s">
        <v>969</v>
      </c>
      <c r="K62" s="162">
        <v>100</v>
      </c>
      <c r="L62" s="164">
        <v>95.462999999999994</v>
      </c>
      <c r="M62" s="161">
        <f t="shared" si="11"/>
        <v>-4.5370000000000061</v>
      </c>
      <c r="N62" s="48">
        <v>0</v>
      </c>
      <c r="O62" s="69" t="s">
        <v>850</v>
      </c>
      <c r="P62" s="53" t="s">
        <v>1028</v>
      </c>
      <c r="Q62" s="62"/>
      <c r="R62" s="62" t="s">
        <v>365</v>
      </c>
      <c r="S62" s="58" t="s">
        <v>349</v>
      </c>
      <c r="T62" s="63" t="s">
        <v>586</v>
      </c>
      <c r="U62" s="60" t="s">
        <v>334</v>
      </c>
      <c r="V62" s="44"/>
      <c r="W62" s="89" t="s">
        <v>38</v>
      </c>
      <c r="X62" s="45">
        <v>36</v>
      </c>
      <c r="Y62" s="89" t="s">
        <v>38</v>
      </c>
      <c r="Z62" s="46"/>
      <c r="AA62" s="60"/>
      <c r="AB62" s="44"/>
      <c r="AC62" s="89" t="s">
        <v>38</v>
      </c>
      <c r="AD62" s="45"/>
      <c r="AE62" s="89" t="s">
        <v>38</v>
      </c>
      <c r="AF62" s="46"/>
      <c r="AG62" s="60"/>
      <c r="AH62" s="44"/>
      <c r="AI62" s="89" t="s">
        <v>38</v>
      </c>
      <c r="AJ62" s="45"/>
      <c r="AK62" s="89" t="s">
        <v>38</v>
      </c>
      <c r="AL62" s="46"/>
      <c r="AM62" s="61"/>
      <c r="AN62" s="39" t="s">
        <v>822</v>
      </c>
      <c r="AO62" s="121"/>
      <c r="AP62" s="121"/>
      <c r="AQ62" s="122"/>
    </row>
    <row r="63" spans="1:43" ht="169.5" customHeight="1" x14ac:dyDescent="0.15">
      <c r="A63" s="52">
        <v>35</v>
      </c>
      <c r="B63" s="53" t="s">
        <v>378</v>
      </c>
      <c r="C63" s="53" t="s">
        <v>603</v>
      </c>
      <c r="D63" s="53" t="s">
        <v>658</v>
      </c>
      <c r="E63" s="162">
        <v>2361.0770000000002</v>
      </c>
      <c r="F63" s="163">
        <v>1757.787832</v>
      </c>
      <c r="G63" s="164">
        <v>1203.103709</v>
      </c>
      <c r="H63" s="158" t="s">
        <v>855</v>
      </c>
      <c r="I63" s="165" t="s">
        <v>850</v>
      </c>
      <c r="J63" s="166" t="s">
        <v>859</v>
      </c>
      <c r="K63" s="162">
        <v>2360.3620000000001</v>
      </c>
      <c r="L63" s="164">
        <v>2358.2089999999998</v>
      </c>
      <c r="M63" s="161">
        <f t="shared" si="11"/>
        <v>-2.1530000000002474</v>
      </c>
      <c r="N63" s="48">
        <v>0</v>
      </c>
      <c r="O63" s="69" t="s">
        <v>850</v>
      </c>
      <c r="P63" s="53" t="s">
        <v>1166</v>
      </c>
      <c r="Q63" s="62" t="s">
        <v>1031</v>
      </c>
      <c r="R63" s="62" t="s">
        <v>365</v>
      </c>
      <c r="S63" s="58" t="s">
        <v>349</v>
      </c>
      <c r="T63" s="63" t="s">
        <v>379</v>
      </c>
      <c r="U63" s="60" t="s">
        <v>334</v>
      </c>
      <c r="V63" s="44"/>
      <c r="W63" s="89" t="s">
        <v>38</v>
      </c>
      <c r="X63" s="45">
        <v>37</v>
      </c>
      <c r="Y63" s="89" t="s">
        <v>38</v>
      </c>
      <c r="Z63" s="46"/>
      <c r="AA63" s="60"/>
      <c r="AB63" s="44"/>
      <c r="AC63" s="89" t="s">
        <v>38</v>
      </c>
      <c r="AD63" s="45"/>
      <c r="AE63" s="89" t="s">
        <v>38</v>
      </c>
      <c r="AF63" s="46"/>
      <c r="AG63" s="60"/>
      <c r="AH63" s="44"/>
      <c r="AI63" s="89" t="s">
        <v>38</v>
      </c>
      <c r="AJ63" s="45"/>
      <c r="AK63" s="89" t="s">
        <v>38</v>
      </c>
      <c r="AL63" s="46"/>
      <c r="AM63" s="61"/>
      <c r="AN63" s="39" t="s">
        <v>820</v>
      </c>
      <c r="AO63" s="121"/>
      <c r="AP63" s="121" t="s">
        <v>22</v>
      </c>
      <c r="AQ63" s="122"/>
    </row>
    <row r="64" spans="1:43" ht="177" customHeight="1" thickBot="1" x14ac:dyDescent="0.2">
      <c r="A64" s="52">
        <v>36</v>
      </c>
      <c r="B64" s="53" t="s">
        <v>630</v>
      </c>
      <c r="C64" s="53" t="s">
        <v>818</v>
      </c>
      <c r="D64" s="53" t="s">
        <v>829</v>
      </c>
      <c r="E64" s="162">
        <v>55.712000000000003</v>
      </c>
      <c r="F64" s="163">
        <v>55.712000000000003</v>
      </c>
      <c r="G64" s="164">
        <v>39.292503000000004</v>
      </c>
      <c r="H64" s="158" t="s">
        <v>961</v>
      </c>
      <c r="I64" s="165" t="s">
        <v>850</v>
      </c>
      <c r="J64" s="166" t="s">
        <v>969</v>
      </c>
      <c r="K64" s="162">
        <v>20</v>
      </c>
      <c r="L64" s="164">
        <v>20</v>
      </c>
      <c r="M64" s="161">
        <f t="shared" ref="M64" si="12">L64-K64</f>
        <v>0</v>
      </c>
      <c r="N64" s="48">
        <v>0</v>
      </c>
      <c r="O64" s="69" t="s">
        <v>850</v>
      </c>
      <c r="P64" s="53" t="s">
        <v>1029</v>
      </c>
      <c r="Q64" s="62" t="s">
        <v>1032</v>
      </c>
      <c r="R64" s="62" t="s">
        <v>605</v>
      </c>
      <c r="S64" s="58" t="s">
        <v>349</v>
      </c>
      <c r="T64" s="63" t="s">
        <v>631</v>
      </c>
      <c r="U64" s="60" t="s">
        <v>334</v>
      </c>
      <c r="V64" s="44" t="s">
        <v>819</v>
      </c>
      <c r="W64" s="89" t="s">
        <v>38</v>
      </c>
      <c r="X64" s="45">
        <v>1</v>
      </c>
      <c r="Y64" s="89" t="s">
        <v>38</v>
      </c>
      <c r="Z64" s="46"/>
      <c r="AA64" s="60"/>
      <c r="AB64" s="44"/>
      <c r="AC64" s="89" t="s">
        <v>38</v>
      </c>
      <c r="AD64" s="45"/>
      <c r="AE64" s="89" t="s">
        <v>38</v>
      </c>
      <c r="AF64" s="46"/>
      <c r="AG64" s="60"/>
      <c r="AH64" s="44"/>
      <c r="AI64" s="89" t="s">
        <v>38</v>
      </c>
      <c r="AJ64" s="45"/>
      <c r="AK64" s="89" t="s">
        <v>38</v>
      </c>
      <c r="AL64" s="46"/>
      <c r="AM64" s="61"/>
      <c r="AN64" s="39" t="s">
        <v>355</v>
      </c>
      <c r="AO64" s="121" t="s">
        <v>22</v>
      </c>
      <c r="AP64" s="121"/>
      <c r="AQ64" s="122"/>
    </row>
    <row r="65" spans="1:44" ht="21" customHeight="1" x14ac:dyDescent="0.15">
      <c r="A65" s="8"/>
      <c r="B65" s="9" t="s">
        <v>892</v>
      </c>
      <c r="C65" s="9"/>
      <c r="D65" s="9"/>
      <c r="E65" s="151"/>
      <c r="F65" s="152"/>
      <c r="G65" s="152"/>
      <c r="H65" s="152"/>
      <c r="I65" s="152"/>
      <c r="J65" s="152"/>
      <c r="K65" s="153"/>
      <c r="L65" s="154"/>
      <c r="M65" s="154"/>
      <c r="N65" s="117"/>
      <c r="O65" s="12"/>
      <c r="P65" s="11"/>
      <c r="Q65" s="10"/>
      <c r="R65" s="10"/>
      <c r="S65" s="10"/>
      <c r="T65" s="13"/>
      <c r="U65" s="13"/>
      <c r="V65" s="13"/>
      <c r="W65" s="13"/>
      <c r="X65" s="13"/>
      <c r="Y65" s="13"/>
      <c r="Z65" s="13"/>
      <c r="AA65" s="13"/>
      <c r="AB65" s="13"/>
      <c r="AC65" s="13"/>
      <c r="AD65" s="13"/>
      <c r="AE65" s="13"/>
      <c r="AF65" s="13"/>
      <c r="AG65" s="13"/>
      <c r="AH65" s="13"/>
      <c r="AI65" s="13"/>
      <c r="AJ65" s="13"/>
      <c r="AK65" s="13"/>
      <c r="AL65" s="13"/>
      <c r="AM65" s="13"/>
      <c r="AN65" s="13"/>
      <c r="AO65" s="10"/>
      <c r="AP65" s="10"/>
      <c r="AQ65" s="14"/>
    </row>
    <row r="66" spans="1:44" ht="75.599999999999994" customHeight="1" thickBot="1" x14ac:dyDescent="0.2">
      <c r="A66" s="52">
        <v>37</v>
      </c>
      <c r="B66" s="53" t="s">
        <v>380</v>
      </c>
      <c r="C66" s="53" t="s">
        <v>373</v>
      </c>
      <c r="D66" s="53" t="s">
        <v>325</v>
      </c>
      <c r="E66" s="162">
        <v>128.71100000000001</v>
      </c>
      <c r="F66" s="163">
        <v>128.71100000000001</v>
      </c>
      <c r="G66" s="164">
        <v>86.352000000000004</v>
      </c>
      <c r="H66" s="158" t="s">
        <v>1094</v>
      </c>
      <c r="I66" s="165" t="s">
        <v>850</v>
      </c>
      <c r="J66" s="166" t="s">
        <v>1172</v>
      </c>
      <c r="K66" s="162">
        <v>126.70699999999999</v>
      </c>
      <c r="L66" s="164">
        <v>128.03700000000001</v>
      </c>
      <c r="M66" s="161">
        <f t="shared" ref="M66" si="13">L66-K66</f>
        <v>1.3300000000000125</v>
      </c>
      <c r="N66" s="18">
        <v>0</v>
      </c>
      <c r="O66" s="19" t="s">
        <v>850</v>
      </c>
      <c r="P66" s="20" t="s">
        <v>1173</v>
      </c>
      <c r="Q66" s="62"/>
      <c r="R66" s="62" t="s">
        <v>713</v>
      </c>
      <c r="S66" s="58" t="s">
        <v>714</v>
      </c>
      <c r="T66" s="63" t="s">
        <v>715</v>
      </c>
      <c r="U66" s="60" t="s">
        <v>334</v>
      </c>
      <c r="V66" s="44"/>
      <c r="W66" s="89" t="s">
        <v>716</v>
      </c>
      <c r="X66" s="45">
        <v>38</v>
      </c>
      <c r="Y66" s="89" t="s">
        <v>716</v>
      </c>
      <c r="Z66" s="46"/>
      <c r="AA66" s="60"/>
      <c r="AB66" s="44"/>
      <c r="AC66" s="89" t="s">
        <v>716</v>
      </c>
      <c r="AD66" s="45"/>
      <c r="AE66" s="89" t="s">
        <v>716</v>
      </c>
      <c r="AF66" s="46"/>
      <c r="AG66" s="60"/>
      <c r="AH66" s="44"/>
      <c r="AI66" s="89" t="s">
        <v>716</v>
      </c>
      <c r="AJ66" s="45"/>
      <c r="AK66" s="89" t="s">
        <v>716</v>
      </c>
      <c r="AL66" s="46"/>
      <c r="AM66" s="61"/>
      <c r="AN66" s="39" t="s">
        <v>37</v>
      </c>
      <c r="AO66" s="121" t="s">
        <v>22</v>
      </c>
      <c r="AP66" s="121" t="s">
        <v>22</v>
      </c>
      <c r="AQ66" s="122"/>
    </row>
    <row r="67" spans="1:44" ht="21" customHeight="1" x14ac:dyDescent="0.15">
      <c r="A67" s="8"/>
      <c r="B67" s="9" t="s">
        <v>893</v>
      </c>
      <c r="C67" s="9"/>
      <c r="D67" s="9"/>
      <c r="E67" s="151"/>
      <c r="F67" s="152"/>
      <c r="G67" s="152"/>
      <c r="H67" s="152"/>
      <c r="I67" s="152"/>
      <c r="J67" s="152"/>
      <c r="K67" s="153"/>
      <c r="L67" s="154"/>
      <c r="M67" s="154"/>
      <c r="N67" s="117"/>
      <c r="O67" s="12"/>
      <c r="P67" s="11"/>
      <c r="Q67" s="10"/>
      <c r="R67" s="10"/>
      <c r="S67" s="10"/>
      <c r="T67" s="13"/>
      <c r="U67" s="13"/>
      <c r="V67" s="13"/>
      <c r="W67" s="13"/>
      <c r="X67" s="13"/>
      <c r="Y67" s="13"/>
      <c r="Z67" s="13"/>
      <c r="AA67" s="13"/>
      <c r="AB67" s="13"/>
      <c r="AC67" s="13"/>
      <c r="AD67" s="13"/>
      <c r="AE67" s="13"/>
      <c r="AF67" s="13"/>
      <c r="AG67" s="13"/>
      <c r="AH67" s="13"/>
      <c r="AI67" s="13"/>
      <c r="AJ67" s="13"/>
      <c r="AK67" s="13"/>
      <c r="AL67" s="13"/>
      <c r="AM67" s="13"/>
      <c r="AN67" s="13"/>
      <c r="AO67" s="10"/>
      <c r="AP67" s="10"/>
      <c r="AQ67" s="14"/>
    </row>
    <row r="68" spans="1:44" ht="80.45" customHeight="1" x14ac:dyDescent="0.15">
      <c r="A68" s="52">
        <v>38</v>
      </c>
      <c r="B68" s="53" t="s">
        <v>717</v>
      </c>
      <c r="C68" s="53" t="s">
        <v>381</v>
      </c>
      <c r="D68" s="53" t="s">
        <v>325</v>
      </c>
      <c r="E68" s="162">
        <f>28000+2100+804.603</f>
        <v>30904.602999999999</v>
      </c>
      <c r="F68" s="163">
        <v>30904.602999999999</v>
      </c>
      <c r="G68" s="164">
        <v>30755.522000000001</v>
      </c>
      <c r="H68" s="158" t="s">
        <v>1094</v>
      </c>
      <c r="I68" s="165" t="s">
        <v>850</v>
      </c>
      <c r="J68" s="166" t="s">
        <v>1174</v>
      </c>
      <c r="K68" s="162">
        <v>28000</v>
      </c>
      <c r="L68" s="164">
        <v>28000</v>
      </c>
      <c r="M68" s="161">
        <f t="shared" ref="M68:M70" si="14">L68-K68</f>
        <v>0</v>
      </c>
      <c r="N68" s="18">
        <v>0</v>
      </c>
      <c r="O68" s="69" t="s">
        <v>850</v>
      </c>
      <c r="P68" s="53" t="s">
        <v>1175</v>
      </c>
      <c r="Q68" s="62" t="s">
        <v>1281</v>
      </c>
      <c r="R68" s="62" t="s">
        <v>713</v>
      </c>
      <c r="S68" s="58" t="s">
        <v>714</v>
      </c>
      <c r="T68" s="63" t="s">
        <v>718</v>
      </c>
      <c r="U68" s="60" t="s">
        <v>334</v>
      </c>
      <c r="V68" s="44"/>
      <c r="W68" s="89" t="s">
        <v>324</v>
      </c>
      <c r="X68" s="45">
        <v>39</v>
      </c>
      <c r="Y68" s="89" t="s">
        <v>324</v>
      </c>
      <c r="Z68" s="46"/>
      <c r="AA68" s="60"/>
      <c r="AB68" s="44"/>
      <c r="AC68" s="89" t="s">
        <v>324</v>
      </c>
      <c r="AD68" s="45"/>
      <c r="AE68" s="89" t="s">
        <v>719</v>
      </c>
      <c r="AF68" s="46"/>
      <c r="AG68" s="60"/>
      <c r="AH68" s="44"/>
      <c r="AI68" s="89" t="s">
        <v>719</v>
      </c>
      <c r="AJ68" s="45"/>
      <c r="AK68" s="89" t="s">
        <v>719</v>
      </c>
      <c r="AL68" s="46"/>
      <c r="AM68" s="61"/>
      <c r="AN68" s="39" t="s">
        <v>629</v>
      </c>
      <c r="AO68" s="121" t="s">
        <v>22</v>
      </c>
      <c r="AP68" s="121" t="s">
        <v>22</v>
      </c>
      <c r="AQ68" s="122"/>
    </row>
    <row r="69" spans="1:44" ht="79.5" customHeight="1" x14ac:dyDescent="0.15">
      <c r="A69" s="52">
        <v>39</v>
      </c>
      <c r="B69" s="53" t="s">
        <v>720</v>
      </c>
      <c r="C69" s="53" t="s">
        <v>381</v>
      </c>
      <c r="D69" s="53" t="s">
        <v>325</v>
      </c>
      <c r="E69" s="162">
        <f>17500-559.547</f>
        <v>16940.453000000001</v>
      </c>
      <c r="F69" s="163">
        <f>17500+1165.325365-8170.0058</f>
        <v>10495.319565000002</v>
      </c>
      <c r="G69" s="164">
        <v>9935.7999999999993</v>
      </c>
      <c r="H69" s="158" t="s">
        <v>930</v>
      </c>
      <c r="I69" s="165" t="s">
        <v>850</v>
      </c>
      <c r="J69" s="166" t="s">
        <v>1176</v>
      </c>
      <c r="K69" s="162">
        <v>17500</v>
      </c>
      <c r="L69" s="164">
        <v>17500</v>
      </c>
      <c r="M69" s="161">
        <f t="shared" si="14"/>
        <v>0</v>
      </c>
      <c r="N69" s="18">
        <v>0</v>
      </c>
      <c r="O69" s="19" t="s">
        <v>850</v>
      </c>
      <c r="P69" s="20" t="s">
        <v>1177</v>
      </c>
      <c r="Q69" s="62"/>
      <c r="R69" s="62" t="s">
        <v>713</v>
      </c>
      <c r="S69" s="58" t="s">
        <v>332</v>
      </c>
      <c r="T69" s="63" t="s">
        <v>718</v>
      </c>
      <c r="U69" s="60" t="s">
        <v>334</v>
      </c>
      <c r="V69" s="44"/>
      <c r="W69" s="89" t="s">
        <v>324</v>
      </c>
      <c r="X69" s="45">
        <v>40</v>
      </c>
      <c r="Y69" s="89" t="s">
        <v>324</v>
      </c>
      <c r="Z69" s="46"/>
      <c r="AA69" s="60"/>
      <c r="AB69" s="44"/>
      <c r="AC69" s="89" t="s">
        <v>719</v>
      </c>
      <c r="AD69" s="45"/>
      <c r="AE69" s="89" t="s">
        <v>324</v>
      </c>
      <c r="AF69" s="46"/>
      <c r="AG69" s="60"/>
      <c r="AH69" s="44"/>
      <c r="AI69" s="89" t="s">
        <v>716</v>
      </c>
      <c r="AJ69" s="45"/>
      <c r="AK69" s="89" t="s">
        <v>719</v>
      </c>
      <c r="AL69" s="46"/>
      <c r="AM69" s="61"/>
      <c r="AN69" s="39" t="s">
        <v>821</v>
      </c>
      <c r="AO69" s="121" t="s">
        <v>22</v>
      </c>
      <c r="AP69" s="121" t="s">
        <v>22</v>
      </c>
      <c r="AQ69" s="122"/>
    </row>
    <row r="70" spans="1:44" ht="108" customHeight="1" thickBot="1" x14ac:dyDescent="0.2">
      <c r="A70" s="52">
        <v>40</v>
      </c>
      <c r="B70" s="53" t="s">
        <v>382</v>
      </c>
      <c r="C70" s="53" t="s">
        <v>626</v>
      </c>
      <c r="D70" s="53" t="s">
        <v>634</v>
      </c>
      <c r="E70" s="162">
        <v>10000</v>
      </c>
      <c r="F70" s="163">
        <v>10000</v>
      </c>
      <c r="G70" s="164">
        <f>9815+126.061</f>
        <v>9941.0609999999997</v>
      </c>
      <c r="H70" s="158" t="s">
        <v>1094</v>
      </c>
      <c r="I70" s="165" t="s">
        <v>850</v>
      </c>
      <c r="J70" s="166" t="s">
        <v>1179</v>
      </c>
      <c r="K70" s="162">
        <v>10000</v>
      </c>
      <c r="L70" s="164">
        <v>10000</v>
      </c>
      <c r="M70" s="161">
        <f t="shared" si="14"/>
        <v>0</v>
      </c>
      <c r="N70" s="18">
        <v>0</v>
      </c>
      <c r="O70" s="19" t="s">
        <v>850</v>
      </c>
      <c r="P70" s="20" t="s">
        <v>1178</v>
      </c>
      <c r="Q70" s="62"/>
      <c r="R70" s="62" t="s">
        <v>713</v>
      </c>
      <c r="S70" s="58" t="s">
        <v>332</v>
      </c>
      <c r="T70" s="63" t="s">
        <v>627</v>
      </c>
      <c r="U70" s="60" t="s">
        <v>334</v>
      </c>
      <c r="V70" s="44"/>
      <c r="W70" s="89" t="s">
        <v>324</v>
      </c>
      <c r="X70" s="45">
        <v>41</v>
      </c>
      <c r="Y70" s="89" t="s">
        <v>719</v>
      </c>
      <c r="Z70" s="46"/>
      <c r="AA70" s="60"/>
      <c r="AB70" s="44"/>
      <c r="AC70" s="89" t="s">
        <v>716</v>
      </c>
      <c r="AD70" s="45"/>
      <c r="AE70" s="89" t="s">
        <v>324</v>
      </c>
      <c r="AF70" s="46"/>
      <c r="AG70" s="60"/>
      <c r="AH70" s="44"/>
      <c r="AI70" s="89" t="s">
        <v>324</v>
      </c>
      <c r="AJ70" s="45"/>
      <c r="AK70" s="89" t="s">
        <v>719</v>
      </c>
      <c r="AL70" s="46"/>
      <c r="AM70" s="61"/>
      <c r="AN70" s="39" t="s">
        <v>820</v>
      </c>
      <c r="AO70" s="121"/>
      <c r="AP70" s="121"/>
      <c r="AQ70" s="122"/>
    </row>
    <row r="71" spans="1:44" ht="21" customHeight="1" x14ac:dyDescent="0.15">
      <c r="A71" s="8"/>
      <c r="B71" s="9" t="s">
        <v>894</v>
      </c>
      <c r="C71" s="9"/>
      <c r="D71" s="9"/>
      <c r="E71" s="151"/>
      <c r="F71" s="152"/>
      <c r="G71" s="152"/>
      <c r="H71" s="152"/>
      <c r="I71" s="152"/>
      <c r="J71" s="152"/>
      <c r="K71" s="153"/>
      <c r="L71" s="154"/>
      <c r="M71" s="154"/>
      <c r="N71" s="117"/>
      <c r="O71" s="12"/>
      <c r="P71" s="11"/>
      <c r="Q71" s="10"/>
      <c r="R71" s="10"/>
      <c r="S71" s="10"/>
      <c r="T71" s="13"/>
      <c r="U71" s="13"/>
      <c r="V71" s="13"/>
      <c r="W71" s="13"/>
      <c r="X71" s="13"/>
      <c r="Y71" s="13"/>
      <c r="Z71" s="13"/>
      <c r="AA71" s="13"/>
      <c r="AB71" s="13"/>
      <c r="AC71" s="13"/>
      <c r="AD71" s="13"/>
      <c r="AE71" s="13"/>
      <c r="AF71" s="13"/>
      <c r="AG71" s="13"/>
      <c r="AH71" s="13"/>
      <c r="AI71" s="13"/>
      <c r="AJ71" s="13"/>
      <c r="AK71" s="13"/>
      <c r="AL71" s="13"/>
      <c r="AM71" s="13"/>
      <c r="AN71" s="13"/>
      <c r="AO71" s="10"/>
      <c r="AP71" s="10"/>
      <c r="AQ71" s="14"/>
    </row>
    <row r="72" spans="1:44" ht="51" customHeight="1" thickBot="1" x14ac:dyDescent="0.2">
      <c r="A72" s="52">
        <v>41</v>
      </c>
      <c r="B72" s="53" t="s">
        <v>383</v>
      </c>
      <c r="C72" s="53" t="s">
        <v>384</v>
      </c>
      <c r="D72" s="53" t="s">
        <v>325</v>
      </c>
      <c r="E72" s="162">
        <v>33941.841</v>
      </c>
      <c r="F72" s="163">
        <v>36182.707197000003</v>
      </c>
      <c r="G72" s="164">
        <v>34034.913041</v>
      </c>
      <c r="H72" s="158" t="s">
        <v>1094</v>
      </c>
      <c r="I72" s="169" t="s">
        <v>850</v>
      </c>
      <c r="J72" s="170" t="s">
        <v>1095</v>
      </c>
      <c r="K72" s="162">
        <v>53974.175999999999</v>
      </c>
      <c r="L72" s="164">
        <v>63261.997000000003</v>
      </c>
      <c r="M72" s="161">
        <f t="shared" ref="M72" si="15">L72-K72</f>
        <v>9287.8210000000036</v>
      </c>
      <c r="N72" s="18">
        <v>0</v>
      </c>
      <c r="O72" s="19" t="s">
        <v>850</v>
      </c>
      <c r="P72" s="20" t="s">
        <v>1096</v>
      </c>
      <c r="Q72" s="62"/>
      <c r="R72" s="62" t="s">
        <v>385</v>
      </c>
      <c r="S72" s="58" t="s">
        <v>349</v>
      </c>
      <c r="T72" s="59" t="s">
        <v>545</v>
      </c>
      <c r="U72" s="60" t="s">
        <v>334</v>
      </c>
      <c r="V72" s="44"/>
      <c r="W72" s="89" t="s">
        <v>38</v>
      </c>
      <c r="X72" s="45">
        <v>42</v>
      </c>
      <c r="Y72" s="89" t="s">
        <v>38</v>
      </c>
      <c r="Z72" s="46"/>
      <c r="AA72" s="60"/>
      <c r="AB72" s="44"/>
      <c r="AC72" s="89" t="s">
        <v>38</v>
      </c>
      <c r="AD72" s="45"/>
      <c r="AE72" s="89" t="s">
        <v>38</v>
      </c>
      <c r="AF72" s="46"/>
      <c r="AG72" s="60"/>
      <c r="AH72" s="44"/>
      <c r="AI72" s="89" t="s">
        <v>38</v>
      </c>
      <c r="AJ72" s="45"/>
      <c r="AK72" s="89" t="s">
        <v>38</v>
      </c>
      <c r="AL72" s="46"/>
      <c r="AM72" s="61"/>
      <c r="AN72" s="39" t="s">
        <v>326</v>
      </c>
      <c r="AO72" s="121"/>
      <c r="AP72" s="121" t="s">
        <v>22</v>
      </c>
      <c r="AQ72" s="122" t="s">
        <v>19</v>
      </c>
    </row>
    <row r="73" spans="1:44" ht="21" customHeight="1" x14ac:dyDescent="0.15">
      <c r="A73" s="8"/>
      <c r="B73" s="9" t="s">
        <v>895</v>
      </c>
      <c r="C73" s="9"/>
      <c r="D73" s="9"/>
      <c r="E73" s="151"/>
      <c r="F73" s="152"/>
      <c r="G73" s="152"/>
      <c r="H73" s="152"/>
      <c r="I73" s="152"/>
      <c r="J73" s="152"/>
      <c r="K73" s="153"/>
      <c r="L73" s="154"/>
      <c r="M73" s="154"/>
      <c r="N73" s="117"/>
      <c r="O73" s="12"/>
      <c r="P73" s="11"/>
      <c r="Q73" s="10"/>
      <c r="R73" s="10"/>
      <c r="S73" s="10"/>
      <c r="T73" s="13"/>
      <c r="U73" s="13"/>
      <c r="V73" s="13"/>
      <c r="W73" s="13"/>
      <c r="X73" s="13"/>
      <c r="Y73" s="13"/>
      <c r="Z73" s="13"/>
      <c r="AA73" s="13"/>
      <c r="AB73" s="13"/>
      <c r="AC73" s="13"/>
      <c r="AD73" s="13"/>
      <c r="AE73" s="13"/>
      <c r="AF73" s="13"/>
      <c r="AG73" s="13"/>
      <c r="AH73" s="13"/>
      <c r="AI73" s="13"/>
      <c r="AJ73" s="13"/>
      <c r="AK73" s="13"/>
      <c r="AL73" s="13"/>
      <c r="AM73" s="13"/>
      <c r="AN73" s="13"/>
      <c r="AO73" s="10"/>
      <c r="AP73" s="10"/>
      <c r="AQ73" s="14"/>
    </row>
    <row r="74" spans="1:44" ht="54" customHeight="1" x14ac:dyDescent="0.15">
      <c r="A74" s="52">
        <v>42</v>
      </c>
      <c r="B74" s="53" t="s">
        <v>386</v>
      </c>
      <c r="C74" s="53" t="s">
        <v>670</v>
      </c>
      <c r="D74" s="53" t="s">
        <v>325</v>
      </c>
      <c r="E74" s="162">
        <f>397.427+30</f>
        <v>427.42700000000002</v>
      </c>
      <c r="F74" s="163">
        <v>397.42700000000002</v>
      </c>
      <c r="G74" s="164">
        <v>408.4</v>
      </c>
      <c r="H74" s="158" t="s">
        <v>1094</v>
      </c>
      <c r="I74" s="165" t="s">
        <v>850</v>
      </c>
      <c r="J74" s="166" t="s">
        <v>1208</v>
      </c>
      <c r="K74" s="162">
        <v>428.87</v>
      </c>
      <c r="L74" s="164">
        <v>458.87</v>
      </c>
      <c r="M74" s="161">
        <f t="shared" ref="M74:M75" si="16">L74-K74</f>
        <v>30</v>
      </c>
      <c r="N74" s="68">
        <v>0</v>
      </c>
      <c r="O74" s="19" t="s">
        <v>850</v>
      </c>
      <c r="P74" s="20" t="s">
        <v>1210</v>
      </c>
      <c r="Q74" s="62" t="s">
        <v>1212</v>
      </c>
      <c r="R74" s="62" t="s">
        <v>671</v>
      </c>
      <c r="S74" s="58" t="s">
        <v>672</v>
      </c>
      <c r="T74" s="59" t="s">
        <v>546</v>
      </c>
      <c r="U74" s="60" t="s">
        <v>334</v>
      </c>
      <c r="V74" s="44"/>
      <c r="W74" s="89" t="s">
        <v>38</v>
      </c>
      <c r="X74" s="45">
        <v>43</v>
      </c>
      <c r="Y74" s="89" t="s">
        <v>38</v>
      </c>
      <c r="Z74" s="46"/>
      <c r="AA74" s="60"/>
      <c r="AB74" s="44"/>
      <c r="AC74" s="89" t="s">
        <v>38</v>
      </c>
      <c r="AD74" s="45"/>
      <c r="AE74" s="89" t="s">
        <v>38</v>
      </c>
      <c r="AF74" s="46"/>
      <c r="AG74" s="60"/>
      <c r="AH74" s="44"/>
      <c r="AI74" s="89" t="s">
        <v>38</v>
      </c>
      <c r="AJ74" s="45"/>
      <c r="AK74" s="89" t="s">
        <v>38</v>
      </c>
      <c r="AL74" s="46"/>
      <c r="AM74" s="61"/>
      <c r="AN74" s="39" t="s">
        <v>629</v>
      </c>
      <c r="AO74" s="121"/>
      <c r="AP74" s="121" t="s">
        <v>22</v>
      </c>
      <c r="AQ74" s="122"/>
      <c r="AR74" s="2" t="s">
        <v>655</v>
      </c>
    </row>
    <row r="75" spans="1:44" ht="54" customHeight="1" thickBot="1" x14ac:dyDescent="0.2">
      <c r="A75" s="52">
        <v>43</v>
      </c>
      <c r="B75" s="53" t="s">
        <v>387</v>
      </c>
      <c r="C75" s="53" t="s">
        <v>673</v>
      </c>
      <c r="D75" s="53" t="s">
        <v>325</v>
      </c>
      <c r="E75" s="162">
        <f>122.977-3.578</f>
        <v>119.399</v>
      </c>
      <c r="F75" s="163">
        <v>119.399</v>
      </c>
      <c r="G75" s="164">
        <v>112.5</v>
      </c>
      <c r="H75" s="158" t="s">
        <v>1094</v>
      </c>
      <c r="I75" s="165" t="s">
        <v>850</v>
      </c>
      <c r="J75" s="166" t="s">
        <v>1209</v>
      </c>
      <c r="K75" s="162">
        <v>124.675</v>
      </c>
      <c r="L75" s="164">
        <v>202.17500000000001</v>
      </c>
      <c r="M75" s="161">
        <f t="shared" si="16"/>
        <v>77.500000000000014</v>
      </c>
      <c r="N75" s="18">
        <v>0</v>
      </c>
      <c r="O75" s="19" t="s">
        <v>850</v>
      </c>
      <c r="P75" s="20" t="s">
        <v>1211</v>
      </c>
      <c r="Q75" s="62" t="s">
        <v>1285</v>
      </c>
      <c r="R75" s="62" t="s">
        <v>671</v>
      </c>
      <c r="S75" s="58" t="s">
        <v>332</v>
      </c>
      <c r="T75" s="59" t="s">
        <v>674</v>
      </c>
      <c r="U75" s="60" t="s">
        <v>334</v>
      </c>
      <c r="V75" s="44"/>
      <c r="W75" s="89" t="s">
        <v>675</v>
      </c>
      <c r="X75" s="45">
        <v>44</v>
      </c>
      <c r="Y75" s="89" t="s">
        <v>676</v>
      </c>
      <c r="Z75" s="46"/>
      <c r="AA75" s="60"/>
      <c r="AB75" s="44"/>
      <c r="AC75" s="89" t="s">
        <v>675</v>
      </c>
      <c r="AD75" s="45"/>
      <c r="AE75" s="89" t="s">
        <v>677</v>
      </c>
      <c r="AF75" s="46"/>
      <c r="AG75" s="60"/>
      <c r="AH75" s="44"/>
      <c r="AI75" s="89" t="s">
        <v>675</v>
      </c>
      <c r="AJ75" s="45"/>
      <c r="AK75" s="89" t="s">
        <v>678</v>
      </c>
      <c r="AL75" s="46"/>
      <c r="AM75" s="61"/>
      <c r="AN75" s="39" t="s">
        <v>820</v>
      </c>
      <c r="AO75" s="121"/>
      <c r="AP75" s="121"/>
      <c r="AQ75" s="122"/>
    </row>
    <row r="76" spans="1:44" ht="21" customHeight="1" x14ac:dyDescent="0.15">
      <c r="A76" s="8"/>
      <c r="B76" s="9" t="s">
        <v>896</v>
      </c>
      <c r="C76" s="9"/>
      <c r="D76" s="9"/>
      <c r="E76" s="151"/>
      <c r="F76" s="152"/>
      <c r="G76" s="152"/>
      <c r="H76" s="152"/>
      <c r="I76" s="152"/>
      <c r="J76" s="152"/>
      <c r="K76" s="153"/>
      <c r="L76" s="154"/>
      <c r="M76" s="154"/>
      <c r="N76" s="117"/>
      <c r="O76" s="12"/>
      <c r="P76" s="11"/>
      <c r="Q76" s="10"/>
      <c r="R76" s="10"/>
      <c r="S76" s="10"/>
      <c r="T76" s="13"/>
      <c r="U76" s="13"/>
      <c r="V76" s="13"/>
      <c r="W76" s="13"/>
      <c r="X76" s="13"/>
      <c r="Y76" s="13"/>
      <c r="Z76" s="13"/>
      <c r="AA76" s="13"/>
      <c r="AB76" s="13"/>
      <c r="AC76" s="13"/>
      <c r="AD76" s="13"/>
      <c r="AE76" s="13"/>
      <c r="AF76" s="13"/>
      <c r="AG76" s="13"/>
      <c r="AH76" s="13"/>
      <c r="AI76" s="13"/>
      <c r="AJ76" s="13"/>
      <c r="AK76" s="13"/>
      <c r="AL76" s="13"/>
      <c r="AM76" s="13"/>
      <c r="AN76" s="13"/>
      <c r="AO76" s="10"/>
      <c r="AP76" s="10"/>
      <c r="AQ76" s="14"/>
    </row>
    <row r="77" spans="1:44" ht="51" customHeight="1" thickBot="1" x14ac:dyDescent="0.2">
      <c r="A77" s="52">
        <v>44</v>
      </c>
      <c r="B77" s="53" t="s">
        <v>388</v>
      </c>
      <c r="C77" s="53" t="s">
        <v>679</v>
      </c>
      <c r="D77" s="53" t="s">
        <v>325</v>
      </c>
      <c r="E77" s="162">
        <v>264.61799999999999</v>
      </c>
      <c r="F77" s="163">
        <v>264.61799999999999</v>
      </c>
      <c r="G77" s="164">
        <v>255.7</v>
      </c>
      <c r="H77" s="158" t="s">
        <v>1094</v>
      </c>
      <c r="I77" s="169" t="s">
        <v>850</v>
      </c>
      <c r="J77" s="170" t="s">
        <v>1213</v>
      </c>
      <c r="K77" s="162">
        <v>247.9</v>
      </c>
      <c r="L77" s="164">
        <v>261.89999999999998</v>
      </c>
      <c r="M77" s="161">
        <f t="shared" ref="M77" si="17">L77-K77</f>
        <v>13.999999999999972</v>
      </c>
      <c r="N77" s="18">
        <v>0</v>
      </c>
      <c r="O77" s="19" t="s">
        <v>850</v>
      </c>
      <c r="P77" s="20" t="s">
        <v>1214</v>
      </c>
      <c r="Q77" s="62" t="s">
        <v>1215</v>
      </c>
      <c r="R77" s="62" t="s">
        <v>671</v>
      </c>
      <c r="S77" s="58" t="s">
        <v>672</v>
      </c>
      <c r="T77" s="59" t="s">
        <v>682</v>
      </c>
      <c r="U77" s="60" t="s">
        <v>334</v>
      </c>
      <c r="V77" s="44"/>
      <c r="W77" s="89" t="s">
        <v>683</v>
      </c>
      <c r="X77" s="45">
        <v>45</v>
      </c>
      <c r="Y77" s="89" t="s">
        <v>683</v>
      </c>
      <c r="Z77" s="46"/>
      <c r="AA77" s="60"/>
      <c r="AB77" s="44"/>
      <c r="AC77" s="89" t="s">
        <v>683</v>
      </c>
      <c r="AD77" s="45"/>
      <c r="AE77" s="89" t="s">
        <v>683</v>
      </c>
      <c r="AF77" s="46"/>
      <c r="AG77" s="60"/>
      <c r="AH77" s="44"/>
      <c r="AI77" s="89" t="s">
        <v>683</v>
      </c>
      <c r="AJ77" s="45"/>
      <c r="AK77" s="89" t="s">
        <v>683</v>
      </c>
      <c r="AL77" s="46"/>
      <c r="AM77" s="61"/>
      <c r="AN77" s="39" t="s">
        <v>326</v>
      </c>
      <c r="AO77" s="121"/>
      <c r="AP77" s="121"/>
      <c r="AQ77" s="122"/>
    </row>
    <row r="78" spans="1:44" ht="21" customHeight="1" x14ac:dyDescent="0.15">
      <c r="A78" s="8"/>
      <c r="B78" s="9" t="s">
        <v>897</v>
      </c>
      <c r="C78" s="9"/>
      <c r="D78" s="9"/>
      <c r="E78" s="151"/>
      <c r="F78" s="152"/>
      <c r="G78" s="152"/>
      <c r="H78" s="152"/>
      <c r="I78" s="152"/>
      <c r="J78" s="152"/>
      <c r="K78" s="153"/>
      <c r="L78" s="154"/>
      <c r="M78" s="154"/>
      <c r="N78" s="117"/>
      <c r="O78" s="12"/>
      <c r="P78" s="11"/>
      <c r="Q78" s="10"/>
      <c r="R78" s="10"/>
      <c r="S78" s="10"/>
      <c r="T78" s="13"/>
      <c r="U78" s="13"/>
      <c r="V78" s="13"/>
      <c r="W78" s="13"/>
      <c r="X78" s="13"/>
      <c r="Y78" s="13"/>
      <c r="Z78" s="13"/>
      <c r="AA78" s="13"/>
      <c r="AB78" s="13"/>
      <c r="AC78" s="13"/>
      <c r="AD78" s="13"/>
      <c r="AE78" s="13"/>
      <c r="AF78" s="13"/>
      <c r="AG78" s="13"/>
      <c r="AH78" s="13"/>
      <c r="AI78" s="13"/>
      <c r="AJ78" s="13"/>
      <c r="AK78" s="13"/>
      <c r="AL78" s="13"/>
      <c r="AM78" s="13"/>
      <c r="AN78" s="13"/>
      <c r="AO78" s="10"/>
      <c r="AP78" s="10"/>
      <c r="AQ78" s="14"/>
    </row>
    <row r="79" spans="1:44" ht="51" customHeight="1" x14ac:dyDescent="0.15">
      <c r="A79" s="52">
        <v>45</v>
      </c>
      <c r="B79" s="53" t="s">
        <v>389</v>
      </c>
      <c r="C79" s="53" t="s">
        <v>684</v>
      </c>
      <c r="D79" s="53" t="s">
        <v>325</v>
      </c>
      <c r="E79" s="162">
        <f>78.632+20</f>
        <v>98.632000000000005</v>
      </c>
      <c r="F79" s="163">
        <v>78.632000000000005</v>
      </c>
      <c r="G79" s="164">
        <v>65</v>
      </c>
      <c r="H79" s="158" t="s">
        <v>1094</v>
      </c>
      <c r="I79" s="169" t="s">
        <v>850</v>
      </c>
      <c r="J79" s="170" t="s">
        <v>1213</v>
      </c>
      <c r="K79" s="162">
        <v>64.406999999999996</v>
      </c>
      <c r="L79" s="164">
        <v>64.123000000000005</v>
      </c>
      <c r="M79" s="161">
        <f t="shared" ref="M79:M80" si="18">L79-K79</f>
        <v>-0.28399999999999181</v>
      </c>
      <c r="N79" s="18">
        <v>0</v>
      </c>
      <c r="O79" s="19" t="s">
        <v>850</v>
      </c>
      <c r="P79" s="20" t="s">
        <v>1217</v>
      </c>
      <c r="Q79" s="62"/>
      <c r="R79" s="62" t="s">
        <v>671</v>
      </c>
      <c r="S79" s="58" t="s">
        <v>672</v>
      </c>
      <c r="T79" s="63" t="s">
        <v>682</v>
      </c>
      <c r="U79" s="60" t="s">
        <v>334</v>
      </c>
      <c r="V79" s="44"/>
      <c r="W79" s="89" t="s">
        <v>683</v>
      </c>
      <c r="X79" s="45">
        <v>46</v>
      </c>
      <c r="Y79" s="89" t="s">
        <v>683</v>
      </c>
      <c r="Z79" s="46"/>
      <c r="AA79" s="60"/>
      <c r="AB79" s="44"/>
      <c r="AC79" s="89" t="s">
        <v>683</v>
      </c>
      <c r="AD79" s="45"/>
      <c r="AE79" s="89" t="s">
        <v>683</v>
      </c>
      <c r="AF79" s="46"/>
      <c r="AG79" s="60"/>
      <c r="AH79" s="44"/>
      <c r="AI79" s="89" t="s">
        <v>683</v>
      </c>
      <c r="AJ79" s="45"/>
      <c r="AK79" s="89" t="s">
        <v>683</v>
      </c>
      <c r="AL79" s="46"/>
      <c r="AM79" s="61"/>
      <c r="AN79" s="39" t="s">
        <v>37</v>
      </c>
      <c r="AO79" s="121"/>
      <c r="AP79" s="121"/>
      <c r="AQ79" s="122"/>
    </row>
    <row r="80" spans="1:44" ht="51" customHeight="1" thickBot="1" x14ac:dyDescent="0.2">
      <c r="A80" s="52">
        <v>46</v>
      </c>
      <c r="B80" s="53" t="s">
        <v>685</v>
      </c>
      <c r="C80" s="53" t="s">
        <v>673</v>
      </c>
      <c r="D80" s="53" t="s">
        <v>325</v>
      </c>
      <c r="E80" s="162">
        <f>22.682+55.931</f>
        <v>78.613</v>
      </c>
      <c r="F80" s="163">
        <v>22.681999999999999</v>
      </c>
      <c r="G80" s="164">
        <v>14.9</v>
      </c>
      <c r="H80" s="158" t="s">
        <v>1094</v>
      </c>
      <c r="I80" s="169" t="s">
        <v>850</v>
      </c>
      <c r="J80" s="170" t="s">
        <v>1216</v>
      </c>
      <c r="K80" s="162">
        <v>31.190999999999999</v>
      </c>
      <c r="L80" s="164">
        <v>842.2</v>
      </c>
      <c r="M80" s="161">
        <f t="shared" si="18"/>
        <v>811.00900000000001</v>
      </c>
      <c r="N80" s="18">
        <v>0</v>
      </c>
      <c r="O80" s="19" t="s">
        <v>850</v>
      </c>
      <c r="P80" s="20" t="s">
        <v>1218</v>
      </c>
      <c r="Q80" s="62" t="s">
        <v>1219</v>
      </c>
      <c r="R80" s="62" t="s">
        <v>671</v>
      </c>
      <c r="S80" s="58" t="s">
        <v>332</v>
      </c>
      <c r="T80" s="63" t="s">
        <v>686</v>
      </c>
      <c r="U80" s="60" t="s">
        <v>334</v>
      </c>
      <c r="V80" s="44"/>
      <c r="W80" s="89" t="s">
        <v>687</v>
      </c>
      <c r="X80" s="45">
        <v>47</v>
      </c>
      <c r="Y80" s="89" t="s">
        <v>688</v>
      </c>
      <c r="Z80" s="46"/>
      <c r="AA80" s="60"/>
      <c r="AB80" s="44"/>
      <c r="AC80" s="89" t="s">
        <v>681</v>
      </c>
      <c r="AD80" s="45"/>
      <c r="AE80" s="89" t="s">
        <v>687</v>
      </c>
      <c r="AF80" s="46"/>
      <c r="AG80" s="60"/>
      <c r="AH80" s="44"/>
      <c r="AI80" s="89" t="s">
        <v>687</v>
      </c>
      <c r="AJ80" s="45"/>
      <c r="AK80" s="89" t="s">
        <v>681</v>
      </c>
      <c r="AL80" s="46"/>
      <c r="AM80" s="61"/>
      <c r="AN80" s="39" t="s">
        <v>820</v>
      </c>
      <c r="AO80" s="121"/>
      <c r="AP80" s="121"/>
      <c r="AQ80" s="122"/>
    </row>
    <row r="81" spans="1:43" ht="21" customHeight="1" x14ac:dyDescent="0.15">
      <c r="A81" s="8"/>
      <c r="B81" s="9" t="s">
        <v>898</v>
      </c>
      <c r="C81" s="9"/>
      <c r="D81" s="9"/>
      <c r="E81" s="151"/>
      <c r="F81" s="152"/>
      <c r="G81" s="152"/>
      <c r="H81" s="152"/>
      <c r="I81" s="152"/>
      <c r="J81" s="152"/>
      <c r="K81" s="153"/>
      <c r="L81" s="154"/>
      <c r="M81" s="154"/>
      <c r="N81" s="117"/>
      <c r="O81" s="12"/>
      <c r="P81" s="11"/>
      <c r="Q81" s="10"/>
      <c r="R81" s="10"/>
      <c r="S81" s="10"/>
      <c r="T81" s="13"/>
      <c r="U81" s="13"/>
      <c r="V81" s="13"/>
      <c r="W81" s="13"/>
      <c r="X81" s="13"/>
      <c r="Y81" s="13"/>
      <c r="Z81" s="13"/>
      <c r="AA81" s="13"/>
      <c r="AB81" s="13"/>
      <c r="AC81" s="13"/>
      <c r="AD81" s="13"/>
      <c r="AE81" s="13"/>
      <c r="AF81" s="13"/>
      <c r="AG81" s="13"/>
      <c r="AH81" s="13"/>
      <c r="AI81" s="13"/>
      <c r="AJ81" s="13"/>
      <c r="AK81" s="13"/>
      <c r="AL81" s="13"/>
      <c r="AM81" s="13"/>
      <c r="AN81" s="13"/>
      <c r="AO81" s="10"/>
      <c r="AP81" s="10"/>
      <c r="AQ81" s="14"/>
    </row>
    <row r="82" spans="1:43" ht="59.25" customHeight="1" x14ac:dyDescent="0.15">
      <c r="A82" s="52">
        <v>47</v>
      </c>
      <c r="B82" s="53" t="s">
        <v>390</v>
      </c>
      <c r="C82" s="53" t="s">
        <v>574</v>
      </c>
      <c r="D82" s="53" t="s">
        <v>325</v>
      </c>
      <c r="E82" s="162">
        <f>498.2+19.503</f>
        <v>517.70299999999997</v>
      </c>
      <c r="F82" s="162">
        <f>498.2+53.4</f>
        <v>551.6</v>
      </c>
      <c r="G82" s="164">
        <v>484.2</v>
      </c>
      <c r="H82" s="158" t="s">
        <v>1094</v>
      </c>
      <c r="I82" s="169" t="s">
        <v>850</v>
      </c>
      <c r="J82" s="170" t="s">
        <v>1220</v>
      </c>
      <c r="K82" s="162">
        <v>508.25400000000002</v>
      </c>
      <c r="L82" s="164">
        <v>633.54700000000003</v>
      </c>
      <c r="M82" s="161">
        <f t="shared" ref="M82:M83" si="19">L82-K82</f>
        <v>125.29300000000001</v>
      </c>
      <c r="N82" s="18">
        <v>0</v>
      </c>
      <c r="O82" s="19" t="s">
        <v>850</v>
      </c>
      <c r="P82" s="20" t="s">
        <v>1222</v>
      </c>
      <c r="Q82" s="62" t="s">
        <v>1224</v>
      </c>
      <c r="R82" s="62" t="s">
        <v>671</v>
      </c>
      <c r="S82" s="58" t="s">
        <v>672</v>
      </c>
      <c r="T82" s="63" t="s">
        <v>680</v>
      </c>
      <c r="U82" s="60" t="s">
        <v>334</v>
      </c>
      <c r="V82" s="44"/>
      <c r="W82" s="89" t="s">
        <v>681</v>
      </c>
      <c r="X82" s="45">
        <v>48</v>
      </c>
      <c r="Y82" s="89" t="s">
        <v>681</v>
      </c>
      <c r="Z82" s="46"/>
      <c r="AA82" s="60"/>
      <c r="AB82" s="44"/>
      <c r="AC82" s="89" t="s">
        <v>681</v>
      </c>
      <c r="AD82" s="45"/>
      <c r="AE82" s="89" t="s">
        <v>681</v>
      </c>
      <c r="AF82" s="46"/>
      <c r="AG82" s="60"/>
      <c r="AH82" s="44"/>
      <c r="AI82" s="89" t="s">
        <v>681</v>
      </c>
      <c r="AJ82" s="45"/>
      <c r="AK82" s="89" t="s">
        <v>681</v>
      </c>
      <c r="AL82" s="46"/>
      <c r="AM82" s="61"/>
      <c r="AN82" s="39" t="s">
        <v>629</v>
      </c>
      <c r="AO82" s="121"/>
      <c r="AP82" s="121"/>
      <c r="AQ82" s="122"/>
    </row>
    <row r="83" spans="1:43" ht="116.45" customHeight="1" thickBot="1" x14ac:dyDescent="0.2">
      <c r="A83" s="52">
        <v>48</v>
      </c>
      <c r="B83" s="53" t="s">
        <v>391</v>
      </c>
      <c r="C83" s="53" t="s">
        <v>575</v>
      </c>
      <c r="D83" s="53" t="s">
        <v>325</v>
      </c>
      <c r="E83" s="162">
        <f>290.489+11.219+385.614</f>
        <v>687.32199999999989</v>
      </c>
      <c r="F83" s="162">
        <f>290.489+11.219+385.614+558.372-396.833</f>
        <v>848.86099999999988</v>
      </c>
      <c r="G83" s="164">
        <v>523.1</v>
      </c>
      <c r="H83" s="158" t="s">
        <v>1094</v>
      </c>
      <c r="I83" s="169" t="s">
        <v>850</v>
      </c>
      <c r="J83" s="170" t="s">
        <v>1221</v>
      </c>
      <c r="K83" s="162">
        <v>20.414000000000001</v>
      </c>
      <c r="L83" s="164">
        <v>54.417999999999999</v>
      </c>
      <c r="M83" s="161">
        <f t="shared" si="19"/>
        <v>34.003999999999998</v>
      </c>
      <c r="N83" s="18">
        <v>0</v>
      </c>
      <c r="O83" s="19" t="s">
        <v>850</v>
      </c>
      <c r="P83" s="20" t="s">
        <v>1223</v>
      </c>
      <c r="Q83" s="62" t="s">
        <v>1299</v>
      </c>
      <c r="R83" s="62" t="s">
        <v>723</v>
      </c>
      <c r="S83" s="58" t="s">
        <v>332</v>
      </c>
      <c r="T83" s="63" t="s">
        <v>724</v>
      </c>
      <c r="U83" s="60" t="s">
        <v>334</v>
      </c>
      <c r="V83" s="44"/>
      <c r="W83" s="89" t="s">
        <v>725</v>
      </c>
      <c r="X83" s="45">
        <v>49</v>
      </c>
      <c r="Y83" s="89" t="s">
        <v>726</v>
      </c>
      <c r="Z83" s="46"/>
      <c r="AA83" s="60"/>
      <c r="AB83" s="44"/>
      <c r="AC83" s="89" t="s">
        <v>727</v>
      </c>
      <c r="AD83" s="45"/>
      <c r="AE83" s="89" t="s">
        <v>728</v>
      </c>
      <c r="AF83" s="46"/>
      <c r="AG83" s="60"/>
      <c r="AH83" s="44"/>
      <c r="AI83" s="89" t="s">
        <v>38</v>
      </c>
      <c r="AJ83" s="45"/>
      <c r="AK83" s="89" t="s">
        <v>38</v>
      </c>
      <c r="AL83" s="46"/>
      <c r="AM83" s="61"/>
      <c r="AN83" s="39" t="s">
        <v>820</v>
      </c>
      <c r="AO83" s="121"/>
      <c r="AP83" s="121"/>
      <c r="AQ83" s="122"/>
    </row>
    <row r="84" spans="1:43" ht="21" customHeight="1" x14ac:dyDescent="0.15">
      <c r="A84" s="8"/>
      <c r="B84" s="9" t="s">
        <v>899</v>
      </c>
      <c r="C84" s="9"/>
      <c r="D84" s="9"/>
      <c r="E84" s="151"/>
      <c r="F84" s="152"/>
      <c r="G84" s="152"/>
      <c r="H84" s="152"/>
      <c r="I84" s="152"/>
      <c r="J84" s="152"/>
      <c r="K84" s="153"/>
      <c r="L84" s="154"/>
      <c r="M84" s="154"/>
      <c r="N84" s="117"/>
      <c r="O84" s="12"/>
      <c r="P84" s="11"/>
      <c r="Q84" s="10"/>
      <c r="R84" s="10"/>
      <c r="S84" s="10"/>
      <c r="T84" s="13"/>
      <c r="U84" s="13"/>
      <c r="V84" s="13"/>
      <c r="W84" s="13"/>
      <c r="X84" s="13"/>
      <c r="Y84" s="13"/>
      <c r="Z84" s="13"/>
      <c r="AA84" s="13"/>
      <c r="AB84" s="13"/>
      <c r="AC84" s="13"/>
      <c r="AD84" s="13"/>
      <c r="AE84" s="13"/>
      <c r="AF84" s="13"/>
      <c r="AG84" s="13"/>
      <c r="AH84" s="13"/>
      <c r="AI84" s="13"/>
      <c r="AJ84" s="13"/>
      <c r="AK84" s="13"/>
      <c r="AL84" s="13"/>
      <c r="AM84" s="13"/>
      <c r="AN84" s="13"/>
      <c r="AO84" s="10"/>
      <c r="AP84" s="10"/>
      <c r="AQ84" s="14"/>
    </row>
    <row r="85" spans="1:43" ht="79.900000000000006" customHeight="1" x14ac:dyDescent="0.15">
      <c r="A85" s="52">
        <v>49</v>
      </c>
      <c r="B85" s="53" t="s">
        <v>392</v>
      </c>
      <c r="C85" s="53" t="s">
        <v>689</v>
      </c>
      <c r="D85" s="53" t="s">
        <v>325</v>
      </c>
      <c r="E85" s="162">
        <f>76.625+20.48</f>
        <v>97.105000000000004</v>
      </c>
      <c r="F85" s="163">
        <f>97.105+2407.84</f>
        <v>2504.9450000000002</v>
      </c>
      <c r="G85" s="164">
        <v>1172.7</v>
      </c>
      <c r="H85" s="158" t="s">
        <v>1094</v>
      </c>
      <c r="I85" s="169" t="s">
        <v>850</v>
      </c>
      <c r="J85" s="170" t="s">
        <v>1225</v>
      </c>
      <c r="K85" s="162">
        <v>77.233000000000004</v>
      </c>
      <c r="L85" s="164">
        <v>77.233000000000004</v>
      </c>
      <c r="M85" s="161">
        <f>L85-K85</f>
        <v>0</v>
      </c>
      <c r="N85" s="18">
        <v>0</v>
      </c>
      <c r="O85" s="19" t="s">
        <v>850</v>
      </c>
      <c r="P85" s="20" t="s">
        <v>1229</v>
      </c>
      <c r="Q85" s="62"/>
      <c r="R85" s="62" t="s">
        <v>671</v>
      </c>
      <c r="S85" s="58" t="s">
        <v>672</v>
      </c>
      <c r="T85" s="59" t="s">
        <v>680</v>
      </c>
      <c r="U85" s="60" t="s">
        <v>334</v>
      </c>
      <c r="V85" s="44"/>
      <c r="W85" s="89" t="s">
        <v>681</v>
      </c>
      <c r="X85" s="45">
        <v>50</v>
      </c>
      <c r="Y85" s="89" t="s">
        <v>681</v>
      </c>
      <c r="Z85" s="46"/>
      <c r="AA85" s="60"/>
      <c r="AB85" s="44"/>
      <c r="AC85" s="89" t="s">
        <v>681</v>
      </c>
      <c r="AD85" s="45"/>
      <c r="AE85" s="89" t="s">
        <v>681</v>
      </c>
      <c r="AF85" s="46"/>
      <c r="AG85" s="60"/>
      <c r="AH85" s="44"/>
      <c r="AI85" s="89" t="s">
        <v>681</v>
      </c>
      <c r="AJ85" s="45"/>
      <c r="AK85" s="89" t="s">
        <v>681</v>
      </c>
      <c r="AL85" s="46"/>
      <c r="AM85" s="61"/>
      <c r="AN85" s="39" t="s">
        <v>37</v>
      </c>
      <c r="AO85" s="121"/>
      <c r="AP85" s="121"/>
      <c r="AQ85" s="122" t="s">
        <v>19</v>
      </c>
    </row>
    <row r="86" spans="1:43" ht="60" customHeight="1" x14ac:dyDescent="0.15">
      <c r="A86" s="52">
        <v>50</v>
      </c>
      <c r="B86" s="53" t="s">
        <v>393</v>
      </c>
      <c r="C86" s="53" t="s">
        <v>689</v>
      </c>
      <c r="D86" s="53" t="s">
        <v>325</v>
      </c>
      <c r="E86" s="162">
        <v>103.907</v>
      </c>
      <c r="F86" s="163">
        <v>103.907</v>
      </c>
      <c r="G86" s="164">
        <v>100</v>
      </c>
      <c r="H86" s="158" t="s">
        <v>1094</v>
      </c>
      <c r="I86" s="169" t="s">
        <v>850</v>
      </c>
      <c r="J86" s="170" t="s">
        <v>1226</v>
      </c>
      <c r="K86" s="162">
        <v>110.386</v>
      </c>
      <c r="L86" s="164">
        <v>117.01</v>
      </c>
      <c r="M86" s="161">
        <f t="shared" ref="M86:M91" si="20">L86-K86</f>
        <v>6.6240000000000094</v>
      </c>
      <c r="N86" s="18">
        <v>0</v>
      </c>
      <c r="O86" s="19" t="s">
        <v>850</v>
      </c>
      <c r="P86" s="20" t="s">
        <v>1230</v>
      </c>
      <c r="Q86" s="62" t="s">
        <v>1243</v>
      </c>
      <c r="R86" s="62" t="s">
        <v>671</v>
      </c>
      <c r="S86" s="58" t="s">
        <v>672</v>
      </c>
      <c r="T86" s="59" t="s">
        <v>690</v>
      </c>
      <c r="U86" s="60" t="s">
        <v>334</v>
      </c>
      <c r="V86" s="44"/>
      <c r="W86" s="89" t="s">
        <v>691</v>
      </c>
      <c r="X86" s="45">
        <v>51</v>
      </c>
      <c r="Y86" s="89" t="s">
        <v>692</v>
      </c>
      <c r="Z86" s="46"/>
      <c r="AA86" s="60"/>
      <c r="AB86" s="44"/>
      <c r="AC86" s="89" t="s">
        <v>691</v>
      </c>
      <c r="AD86" s="45"/>
      <c r="AE86" s="89" t="s">
        <v>692</v>
      </c>
      <c r="AF86" s="46"/>
      <c r="AG86" s="60"/>
      <c r="AH86" s="44"/>
      <c r="AI86" s="89" t="s">
        <v>692</v>
      </c>
      <c r="AJ86" s="45"/>
      <c r="AK86" s="89" t="s">
        <v>691</v>
      </c>
      <c r="AL86" s="46"/>
      <c r="AM86" s="61"/>
      <c r="AN86" s="39" t="s">
        <v>37</v>
      </c>
      <c r="AO86" s="121"/>
      <c r="AP86" s="121"/>
      <c r="AQ86" s="122"/>
    </row>
    <row r="87" spans="1:43" ht="60" customHeight="1" x14ac:dyDescent="0.15">
      <c r="A87" s="52">
        <v>51</v>
      </c>
      <c r="B87" s="53" t="s">
        <v>394</v>
      </c>
      <c r="C87" s="53" t="s">
        <v>693</v>
      </c>
      <c r="D87" s="53" t="s">
        <v>325</v>
      </c>
      <c r="E87" s="162">
        <v>600</v>
      </c>
      <c r="F87" s="162">
        <f>600+12533.771-16724.6625+16173.1</f>
        <v>12582.208500000002</v>
      </c>
      <c r="G87" s="164">
        <v>8123.5</v>
      </c>
      <c r="H87" s="158" t="s">
        <v>1094</v>
      </c>
      <c r="I87" s="169" t="s">
        <v>850</v>
      </c>
      <c r="J87" s="170" t="s">
        <v>1208</v>
      </c>
      <c r="K87" s="162">
        <v>600</v>
      </c>
      <c r="L87" s="164">
        <v>600</v>
      </c>
      <c r="M87" s="161">
        <f t="shared" si="20"/>
        <v>0</v>
      </c>
      <c r="N87" s="18">
        <v>0</v>
      </c>
      <c r="O87" s="19" t="s">
        <v>850</v>
      </c>
      <c r="P87" s="20" t="s">
        <v>1231</v>
      </c>
      <c r="Q87" s="62"/>
      <c r="R87" s="62" t="s">
        <v>671</v>
      </c>
      <c r="S87" s="58" t="s">
        <v>672</v>
      </c>
      <c r="T87" s="59" t="s">
        <v>546</v>
      </c>
      <c r="U87" s="60" t="s">
        <v>334</v>
      </c>
      <c r="V87" s="44"/>
      <c r="W87" s="89" t="s">
        <v>38</v>
      </c>
      <c r="X87" s="45">
        <v>52</v>
      </c>
      <c r="Y87" s="89" t="s">
        <v>688</v>
      </c>
      <c r="Z87" s="46"/>
      <c r="AA87" s="60"/>
      <c r="AB87" s="44"/>
      <c r="AC87" s="89" t="s">
        <v>694</v>
      </c>
      <c r="AD87" s="45"/>
      <c r="AE87" s="89" t="s">
        <v>688</v>
      </c>
      <c r="AF87" s="46"/>
      <c r="AG87" s="60"/>
      <c r="AH87" s="44"/>
      <c r="AI87" s="89" t="s">
        <v>695</v>
      </c>
      <c r="AJ87" s="45"/>
      <c r="AK87" s="89" t="s">
        <v>694</v>
      </c>
      <c r="AL87" s="46"/>
      <c r="AM87" s="61"/>
      <c r="AN87" s="39" t="s">
        <v>326</v>
      </c>
      <c r="AO87" s="121"/>
      <c r="AP87" s="121" t="s">
        <v>22</v>
      </c>
      <c r="AQ87" s="122"/>
    </row>
    <row r="88" spans="1:43" ht="110.45" customHeight="1" x14ac:dyDescent="0.15">
      <c r="A88" s="52">
        <v>52</v>
      </c>
      <c r="B88" s="53" t="s">
        <v>837</v>
      </c>
      <c r="C88" s="53" t="s">
        <v>696</v>
      </c>
      <c r="D88" s="53" t="s">
        <v>325</v>
      </c>
      <c r="E88" s="162">
        <v>70.272000000000006</v>
      </c>
      <c r="F88" s="162">
        <f>70.272-39.8365</f>
        <v>30.435500000000005</v>
      </c>
      <c r="G88" s="164">
        <v>19.181999999999999</v>
      </c>
      <c r="H88" s="158" t="s">
        <v>1094</v>
      </c>
      <c r="I88" s="169" t="s">
        <v>850</v>
      </c>
      <c r="J88" s="170" t="s">
        <v>1227</v>
      </c>
      <c r="K88" s="162">
        <v>82.629000000000005</v>
      </c>
      <c r="L88" s="164">
        <v>88.534999999999997</v>
      </c>
      <c r="M88" s="161">
        <f t="shared" si="20"/>
        <v>5.9059999999999917</v>
      </c>
      <c r="N88" s="18">
        <v>0</v>
      </c>
      <c r="O88" s="19" t="s">
        <v>850</v>
      </c>
      <c r="P88" s="20" t="s">
        <v>1232</v>
      </c>
      <c r="Q88" s="62" t="s">
        <v>1282</v>
      </c>
      <c r="R88" s="62" t="s">
        <v>671</v>
      </c>
      <c r="S88" s="58" t="s">
        <v>672</v>
      </c>
      <c r="T88" s="59" t="s">
        <v>546</v>
      </c>
      <c r="U88" s="60" t="s">
        <v>334</v>
      </c>
      <c r="V88" s="44"/>
      <c r="W88" s="89" t="s">
        <v>697</v>
      </c>
      <c r="X88" s="45">
        <v>53</v>
      </c>
      <c r="Y88" s="89" t="s">
        <v>38</v>
      </c>
      <c r="Z88" s="46"/>
      <c r="AA88" s="60"/>
      <c r="AB88" s="44"/>
      <c r="AC88" s="89" t="s">
        <v>697</v>
      </c>
      <c r="AD88" s="45"/>
      <c r="AE88" s="89" t="s">
        <v>697</v>
      </c>
      <c r="AF88" s="46"/>
      <c r="AG88" s="60"/>
      <c r="AH88" s="44"/>
      <c r="AI88" s="89" t="s">
        <v>38</v>
      </c>
      <c r="AJ88" s="45"/>
      <c r="AK88" s="89" t="s">
        <v>697</v>
      </c>
      <c r="AL88" s="46"/>
      <c r="AM88" s="61"/>
      <c r="AN88" s="39" t="s">
        <v>629</v>
      </c>
      <c r="AO88" s="121"/>
      <c r="AP88" s="121"/>
      <c r="AQ88" s="122" t="s">
        <v>19</v>
      </c>
    </row>
    <row r="89" spans="1:43" ht="60" customHeight="1" x14ac:dyDescent="0.15">
      <c r="A89" s="52">
        <v>53</v>
      </c>
      <c r="B89" s="53" t="s">
        <v>395</v>
      </c>
      <c r="C89" s="53" t="s">
        <v>696</v>
      </c>
      <c r="D89" s="53" t="s">
        <v>325</v>
      </c>
      <c r="E89" s="162">
        <v>9.8040000000000003</v>
      </c>
      <c r="F89" s="163">
        <v>9.8040000000000003</v>
      </c>
      <c r="G89" s="164">
        <v>8.161999999999999</v>
      </c>
      <c r="H89" s="158" t="s">
        <v>1094</v>
      </c>
      <c r="I89" s="169" t="s">
        <v>850</v>
      </c>
      <c r="J89" s="170" t="s">
        <v>1208</v>
      </c>
      <c r="K89" s="162">
        <v>10.01</v>
      </c>
      <c r="L89" s="164">
        <v>10</v>
      </c>
      <c r="M89" s="161">
        <f t="shared" si="20"/>
        <v>-9.9999999999997868E-3</v>
      </c>
      <c r="N89" s="18">
        <v>0</v>
      </c>
      <c r="O89" s="19" t="s">
        <v>850</v>
      </c>
      <c r="P89" s="20" t="s">
        <v>1233</v>
      </c>
      <c r="Q89" s="62"/>
      <c r="R89" s="62" t="s">
        <v>671</v>
      </c>
      <c r="S89" s="58" t="s">
        <v>672</v>
      </c>
      <c r="T89" s="59" t="s">
        <v>698</v>
      </c>
      <c r="U89" s="60" t="s">
        <v>334</v>
      </c>
      <c r="V89" s="44"/>
      <c r="W89" s="89" t="s">
        <v>38</v>
      </c>
      <c r="X89" s="45">
        <v>54</v>
      </c>
      <c r="Y89" s="89" t="s">
        <v>697</v>
      </c>
      <c r="Z89" s="46"/>
      <c r="AA89" s="60"/>
      <c r="AB89" s="44"/>
      <c r="AC89" s="89" t="s">
        <v>38</v>
      </c>
      <c r="AD89" s="45"/>
      <c r="AE89" s="89" t="s">
        <v>38</v>
      </c>
      <c r="AF89" s="46"/>
      <c r="AG89" s="60"/>
      <c r="AH89" s="44"/>
      <c r="AI89" s="89" t="s">
        <v>697</v>
      </c>
      <c r="AJ89" s="45"/>
      <c r="AK89" s="89" t="s">
        <v>38</v>
      </c>
      <c r="AL89" s="46"/>
      <c r="AM89" s="61"/>
      <c r="AN89" s="39" t="s">
        <v>629</v>
      </c>
      <c r="AO89" s="121"/>
      <c r="AP89" s="121"/>
      <c r="AQ89" s="122"/>
    </row>
    <row r="90" spans="1:43" ht="158.25" customHeight="1" x14ac:dyDescent="0.15">
      <c r="A90" s="52">
        <v>54</v>
      </c>
      <c r="B90" s="53" t="s">
        <v>396</v>
      </c>
      <c r="C90" s="53" t="s">
        <v>699</v>
      </c>
      <c r="D90" s="53" t="s">
        <v>325</v>
      </c>
      <c r="E90" s="162">
        <v>32.862000000000002</v>
      </c>
      <c r="F90" s="163">
        <v>32.862000000000002</v>
      </c>
      <c r="G90" s="164">
        <f>12.793+8.268+7.15+9.9</f>
        <v>38.110999999999997</v>
      </c>
      <c r="H90" s="158" t="s">
        <v>843</v>
      </c>
      <c r="I90" s="169" t="s">
        <v>850</v>
      </c>
      <c r="J90" s="170" t="s">
        <v>1228</v>
      </c>
      <c r="K90" s="162">
        <v>33.179000000000002</v>
      </c>
      <c r="L90" s="164">
        <v>58.906999999999996</v>
      </c>
      <c r="M90" s="161">
        <f t="shared" si="20"/>
        <v>25.727999999999994</v>
      </c>
      <c r="N90" s="18">
        <v>0</v>
      </c>
      <c r="O90" s="19" t="s">
        <v>850</v>
      </c>
      <c r="P90" s="20" t="s">
        <v>1234</v>
      </c>
      <c r="Q90" s="62" t="s">
        <v>1244</v>
      </c>
      <c r="R90" s="62" t="s">
        <v>671</v>
      </c>
      <c r="S90" s="58" t="s">
        <v>672</v>
      </c>
      <c r="T90" s="59" t="s">
        <v>546</v>
      </c>
      <c r="U90" s="60" t="s">
        <v>334</v>
      </c>
      <c r="V90" s="44"/>
      <c r="W90" s="89" t="s">
        <v>38</v>
      </c>
      <c r="X90" s="45">
        <v>55</v>
      </c>
      <c r="Y90" s="89" t="s">
        <v>38</v>
      </c>
      <c r="Z90" s="46"/>
      <c r="AA90" s="60"/>
      <c r="AB90" s="44"/>
      <c r="AC90" s="89" t="s">
        <v>38</v>
      </c>
      <c r="AD90" s="45"/>
      <c r="AE90" s="89" t="s">
        <v>38</v>
      </c>
      <c r="AF90" s="46"/>
      <c r="AG90" s="60"/>
      <c r="AH90" s="44"/>
      <c r="AI90" s="89" t="s">
        <v>38</v>
      </c>
      <c r="AJ90" s="45"/>
      <c r="AK90" s="89" t="s">
        <v>38</v>
      </c>
      <c r="AL90" s="46"/>
      <c r="AM90" s="61"/>
      <c r="AN90" s="39" t="s">
        <v>821</v>
      </c>
      <c r="AO90" s="121"/>
      <c r="AP90" s="121"/>
      <c r="AQ90" s="122"/>
    </row>
    <row r="91" spans="1:43" ht="60" customHeight="1" thickBot="1" x14ac:dyDescent="0.2">
      <c r="A91" s="52">
        <v>55</v>
      </c>
      <c r="B91" s="53" t="s">
        <v>700</v>
      </c>
      <c r="C91" s="53" t="s">
        <v>699</v>
      </c>
      <c r="D91" s="53" t="s">
        <v>325</v>
      </c>
      <c r="E91" s="162">
        <v>4600</v>
      </c>
      <c r="F91" s="163">
        <f>4600+16771.732</f>
        <v>21371.732</v>
      </c>
      <c r="G91" s="164">
        <v>17949.086205</v>
      </c>
      <c r="H91" s="158" t="s">
        <v>1094</v>
      </c>
      <c r="I91" s="169" t="s">
        <v>850</v>
      </c>
      <c r="J91" s="170" t="s">
        <v>1208</v>
      </c>
      <c r="K91" s="162">
        <v>4570</v>
      </c>
      <c r="L91" s="164">
        <v>4570</v>
      </c>
      <c r="M91" s="161">
        <f t="shared" si="20"/>
        <v>0</v>
      </c>
      <c r="N91" s="18">
        <v>0</v>
      </c>
      <c r="O91" s="19" t="s">
        <v>850</v>
      </c>
      <c r="P91" s="20" t="s">
        <v>1210</v>
      </c>
      <c r="Q91" s="62" t="s">
        <v>1245</v>
      </c>
      <c r="R91" s="62" t="s">
        <v>671</v>
      </c>
      <c r="S91" s="58" t="s">
        <v>672</v>
      </c>
      <c r="T91" s="59" t="s">
        <v>546</v>
      </c>
      <c r="U91" s="60" t="s">
        <v>334</v>
      </c>
      <c r="V91" s="44"/>
      <c r="W91" s="89" t="s">
        <v>38</v>
      </c>
      <c r="X91" s="45">
        <v>56</v>
      </c>
      <c r="Y91" s="89" t="s">
        <v>38</v>
      </c>
      <c r="Z91" s="46"/>
      <c r="AA91" s="60"/>
      <c r="AB91" s="44"/>
      <c r="AC91" s="89" t="s">
        <v>38</v>
      </c>
      <c r="AD91" s="45"/>
      <c r="AE91" s="89" t="s">
        <v>38</v>
      </c>
      <c r="AF91" s="46"/>
      <c r="AG91" s="60"/>
      <c r="AH91" s="44"/>
      <c r="AI91" s="89" t="s">
        <v>38</v>
      </c>
      <c r="AJ91" s="45"/>
      <c r="AK91" s="89" t="s">
        <v>38</v>
      </c>
      <c r="AL91" s="46"/>
      <c r="AM91" s="61"/>
      <c r="AN91" s="39" t="s">
        <v>326</v>
      </c>
      <c r="AO91" s="121"/>
      <c r="AP91" s="121"/>
      <c r="AQ91" s="122"/>
    </row>
    <row r="92" spans="1:43" ht="21" customHeight="1" x14ac:dyDescent="0.15">
      <c r="A92" s="8"/>
      <c r="B92" s="9" t="s">
        <v>900</v>
      </c>
      <c r="C92" s="9"/>
      <c r="D92" s="9"/>
      <c r="E92" s="151"/>
      <c r="F92" s="152"/>
      <c r="G92" s="152"/>
      <c r="H92" s="152"/>
      <c r="I92" s="152"/>
      <c r="J92" s="152"/>
      <c r="K92" s="153"/>
      <c r="L92" s="154"/>
      <c r="M92" s="154"/>
      <c r="N92" s="117"/>
      <c r="O92" s="12"/>
      <c r="P92" s="11"/>
      <c r="Q92" s="10"/>
      <c r="R92" s="10"/>
      <c r="S92" s="10"/>
      <c r="T92" s="13"/>
      <c r="U92" s="13"/>
      <c r="V92" s="13"/>
      <c r="W92" s="13"/>
      <c r="X92" s="13"/>
      <c r="Y92" s="13"/>
      <c r="Z92" s="13"/>
      <c r="AA92" s="13"/>
      <c r="AB92" s="13"/>
      <c r="AC92" s="13"/>
      <c r="AD92" s="13"/>
      <c r="AE92" s="13"/>
      <c r="AF92" s="13"/>
      <c r="AG92" s="13"/>
      <c r="AH92" s="13"/>
      <c r="AI92" s="13"/>
      <c r="AJ92" s="13"/>
      <c r="AK92" s="13"/>
      <c r="AL92" s="13"/>
      <c r="AM92" s="13"/>
      <c r="AN92" s="13"/>
      <c r="AO92" s="10"/>
      <c r="AP92" s="10"/>
      <c r="AQ92" s="14"/>
    </row>
    <row r="93" spans="1:43" ht="50.1" customHeight="1" x14ac:dyDescent="0.15">
      <c r="A93" s="52">
        <v>56</v>
      </c>
      <c r="B93" s="53" t="s">
        <v>397</v>
      </c>
      <c r="C93" s="53" t="s">
        <v>344</v>
      </c>
      <c r="D93" s="53" t="s">
        <v>325</v>
      </c>
      <c r="E93" s="162">
        <v>4874.7569999999996</v>
      </c>
      <c r="F93" s="163">
        <v>9260.3118009999998</v>
      </c>
      <c r="G93" s="164">
        <v>8247.5101549999999</v>
      </c>
      <c r="H93" s="158" t="s">
        <v>1094</v>
      </c>
      <c r="I93" s="169" t="s">
        <v>850</v>
      </c>
      <c r="J93" s="170" t="s">
        <v>1052</v>
      </c>
      <c r="K93" s="164">
        <v>0</v>
      </c>
      <c r="L93" s="164">
        <v>0</v>
      </c>
      <c r="M93" s="161">
        <f t="shared" ref="M93:M97" si="21">L93-K93</f>
        <v>0</v>
      </c>
      <c r="N93" s="18">
        <v>0</v>
      </c>
      <c r="O93" s="19" t="s">
        <v>850</v>
      </c>
      <c r="P93" s="20" t="s">
        <v>1053</v>
      </c>
      <c r="Q93" s="62"/>
      <c r="R93" s="62" t="s">
        <v>402</v>
      </c>
      <c r="S93" s="58" t="s">
        <v>349</v>
      </c>
      <c r="T93" s="63" t="s">
        <v>547</v>
      </c>
      <c r="U93" s="60" t="s">
        <v>334</v>
      </c>
      <c r="V93" s="44"/>
      <c r="W93" s="89" t="s">
        <v>38</v>
      </c>
      <c r="X93" s="45">
        <v>57</v>
      </c>
      <c r="Y93" s="89" t="s">
        <v>38</v>
      </c>
      <c r="Z93" s="46"/>
      <c r="AA93" s="60"/>
      <c r="AB93" s="44"/>
      <c r="AC93" s="89" t="s">
        <v>38</v>
      </c>
      <c r="AD93" s="45"/>
      <c r="AE93" s="89" t="s">
        <v>38</v>
      </c>
      <c r="AF93" s="46"/>
      <c r="AG93" s="60"/>
      <c r="AH93" s="44"/>
      <c r="AI93" s="89" t="s">
        <v>38</v>
      </c>
      <c r="AJ93" s="45"/>
      <c r="AK93" s="89" t="s">
        <v>38</v>
      </c>
      <c r="AL93" s="46"/>
      <c r="AM93" s="61"/>
      <c r="AN93" s="39" t="s">
        <v>326</v>
      </c>
      <c r="AO93" s="121"/>
      <c r="AP93" s="121" t="s">
        <v>22</v>
      </c>
      <c r="AQ93" s="122"/>
    </row>
    <row r="94" spans="1:43" ht="50.1" customHeight="1" x14ac:dyDescent="0.15">
      <c r="A94" s="52">
        <v>57</v>
      </c>
      <c r="B94" s="53" t="s">
        <v>398</v>
      </c>
      <c r="C94" s="53" t="s">
        <v>576</v>
      </c>
      <c r="D94" s="53" t="s">
        <v>325</v>
      </c>
      <c r="E94" s="162">
        <v>12363.053</v>
      </c>
      <c r="F94" s="163">
        <v>12063.251480000001</v>
      </c>
      <c r="G94" s="164">
        <v>11057.728649000001</v>
      </c>
      <c r="H94" s="158" t="s">
        <v>1094</v>
      </c>
      <c r="I94" s="169" t="s">
        <v>850</v>
      </c>
      <c r="J94" s="170" t="s">
        <v>1054</v>
      </c>
      <c r="K94" s="164">
        <v>11673.053</v>
      </c>
      <c r="L94" s="164">
        <v>17525.235000000001</v>
      </c>
      <c r="M94" s="161">
        <f t="shared" si="21"/>
        <v>5852.1820000000007</v>
      </c>
      <c r="N94" s="18">
        <v>0</v>
      </c>
      <c r="O94" s="19" t="s">
        <v>850</v>
      </c>
      <c r="P94" s="20" t="s">
        <v>1055</v>
      </c>
      <c r="Q94" s="62"/>
      <c r="R94" s="62" t="s">
        <v>402</v>
      </c>
      <c r="S94" s="58" t="s">
        <v>403</v>
      </c>
      <c r="T94" s="63" t="s">
        <v>548</v>
      </c>
      <c r="U94" s="60" t="s">
        <v>334</v>
      </c>
      <c r="V94" s="44"/>
      <c r="W94" s="89" t="s">
        <v>38</v>
      </c>
      <c r="X94" s="45">
        <v>58</v>
      </c>
      <c r="Y94" s="89" t="s">
        <v>38</v>
      </c>
      <c r="Z94" s="46"/>
      <c r="AA94" s="60"/>
      <c r="AB94" s="44"/>
      <c r="AC94" s="89" t="s">
        <v>38</v>
      </c>
      <c r="AD94" s="45"/>
      <c r="AE94" s="89" t="s">
        <v>38</v>
      </c>
      <c r="AF94" s="46"/>
      <c r="AG94" s="60"/>
      <c r="AH94" s="44"/>
      <c r="AI94" s="89" t="s">
        <v>38</v>
      </c>
      <c r="AJ94" s="45"/>
      <c r="AK94" s="89" t="s">
        <v>38</v>
      </c>
      <c r="AL94" s="46"/>
      <c r="AM94" s="61"/>
      <c r="AN94" s="39" t="s">
        <v>629</v>
      </c>
      <c r="AO94" s="121"/>
      <c r="AP94" s="121" t="s">
        <v>22</v>
      </c>
      <c r="AQ94" s="122"/>
    </row>
    <row r="95" spans="1:43" ht="50.1" customHeight="1" x14ac:dyDescent="0.15">
      <c r="A95" s="52">
        <v>58</v>
      </c>
      <c r="B95" s="53" t="s">
        <v>399</v>
      </c>
      <c r="C95" s="53" t="s">
        <v>337</v>
      </c>
      <c r="D95" s="53" t="s">
        <v>325</v>
      </c>
      <c r="E95" s="162">
        <v>83.805000000000007</v>
      </c>
      <c r="F95" s="163">
        <v>83.805000000000007</v>
      </c>
      <c r="G95" s="164">
        <v>49.8</v>
      </c>
      <c r="H95" s="158" t="s">
        <v>1094</v>
      </c>
      <c r="I95" s="169" t="s">
        <v>850</v>
      </c>
      <c r="J95" s="170" t="s">
        <v>1048</v>
      </c>
      <c r="K95" s="164">
        <v>83.805000000000007</v>
      </c>
      <c r="L95" s="164">
        <v>51.151000000000003</v>
      </c>
      <c r="M95" s="161">
        <f t="shared" si="21"/>
        <v>-32.654000000000003</v>
      </c>
      <c r="N95" s="18">
        <v>0</v>
      </c>
      <c r="O95" s="19" t="s">
        <v>850</v>
      </c>
      <c r="P95" s="20" t="s">
        <v>1056</v>
      </c>
      <c r="Q95" s="62"/>
      <c r="R95" s="62" t="s">
        <v>402</v>
      </c>
      <c r="S95" s="58" t="s">
        <v>403</v>
      </c>
      <c r="T95" s="59" t="s">
        <v>548</v>
      </c>
      <c r="U95" s="60" t="s">
        <v>334</v>
      </c>
      <c r="V95" s="44"/>
      <c r="W95" s="89" t="s">
        <v>38</v>
      </c>
      <c r="X95" s="45">
        <v>59</v>
      </c>
      <c r="Y95" s="89" t="s">
        <v>38</v>
      </c>
      <c r="Z95" s="46"/>
      <c r="AA95" s="60"/>
      <c r="AB95" s="44"/>
      <c r="AC95" s="89" t="s">
        <v>38</v>
      </c>
      <c r="AD95" s="45"/>
      <c r="AE95" s="89" t="s">
        <v>38</v>
      </c>
      <c r="AF95" s="46"/>
      <c r="AG95" s="60"/>
      <c r="AH95" s="44"/>
      <c r="AI95" s="89" t="s">
        <v>38</v>
      </c>
      <c r="AJ95" s="45"/>
      <c r="AK95" s="89" t="s">
        <v>38</v>
      </c>
      <c r="AL95" s="46"/>
      <c r="AM95" s="61"/>
      <c r="AN95" s="39" t="s">
        <v>629</v>
      </c>
      <c r="AO95" s="121"/>
      <c r="AP95" s="121"/>
      <c r="AQ95" s="122" t="s">
        <v>19</v>
      </c>
    </row>
    <row r="96" spans="1:43" ht="50.1" customHeight="1" x14ac:dyDescent="0.15">
      <c r="A96" s="52">
        <v>59</v>
      </c>
      <c r="B96" s="53" t="s">
        <v>400</v>
      </c>
      <c r="C96" s="53" t="s">
        <v>337</v>
      </c>
      <c r="D96" s="53" t="s">
        <v>325</v>
      </c>
      <c r="E96" s="162">
        <v>338.03</v>
      </c>
      <c r="F96" s="162">
        <v>338.03</v>
      </c>
      <c r="G96" s="164">
        <v>321.14999999999998</v>
      </c>
      <c r="H96" s="158" t="s">
        <v>1094</v>
      </c>
      <c r="I96" s="169" t="s">
        <v>850</v>
      </c>
      <c r="J96" s="170" t="s">
        <v>1048</v>
      </c>
      <c r="K96" s="164">
        <v>368.185</v>
      </c>
      <c r="L96" s="164">
        <v>501.02699999999999</v>
      </c>
      <c r="M96" s="161">
        <f t="shared" si="21"/>
        <v>132.84199999999998</v>
      </c>
      <c r="N96" s="18">
        <v>0</v>
      </c>
      <c r="O96" s="19" t="s">
        <v>850</v>
      </c>
      <c r="P96" s="20" t="s">
        <v>1053</v>
      </c>
      <c r="Q96" s="62"/>
      <c r="R96" s="62" t="s">
        <v>402</v>
      </c>
      <c r="S96" s="58" t="s">
        <v>403</v>
      </c>
      <c r="T96" s="59" t="s">
        <v>548</v>
      </c>
      <c r="U96" s="60" t="s">
        <v>334</v>
      </c>
      <c r="V96" s="44"/>
      <c r="W96" s="89" t="s">
        <v>38</v>
      </c>
      <c r="X96" s="45">
        <v>60</v>
      </c>
      <c r="Y96" s="89" t="s">
        <v>38</v>
      </c>
      <c r="Z96" s="46"/>
      <c r="AA96" s="60"/>
      <c r="AB96" s="44"/>
      <c r="AC96" s="89" t="s">
        <v>38</v>
      </c>
      <c r="AD96" s="45"/>
      <c r="AE96" s="89" t="s">
        <v>38</v>
      </c>
      <c r="AF96" s="46"/>
      <c r="AG96" s="60"/>
      <c r="AH96" s="44"/>
      <c r="AI96" s="89" t="s">
        <v>38</v>
      </c>
      <c r="AJ96" s="45"/>
      <c r="AK96" s="89" t="s">
        <v>38</v>
      </c>
      <c r="AL96" s="46"/>
      <c r="AM96" s="61"/>
      <c r="AN96" s="39" t="s">
        <v>629</v>
      </c>
      <c r="AO96" s="121"/>
      <c r="AP96" s="121"/>
      <c r="AQ96" s="122"/>
    </row>
    <row r="97" spans="1:44" ht="50.1" customHeight="1" x14ac:dyDescent="0.15">
      <c r="A97" s="52">
        <v>60</v>
      </c>
      <c r="B97" s="53" t="s">
        <v>401</v>
      </c>
      <c r="C97" s="53" t="s">
        <v>337</v>
      </c>
      <c r="D97" s="53" t="s">
        <v>788</v>
      </c>
      <c r="E97" s="162">
        <v>30.155000000000001</v>
      </c>
      <c r="F97" s="162">
        <v>30.155000000000001</v>
      </c>
      <c r="G97" s="164">
        <v>27</v>
      </c>
      <c r="H97" s="158" t="s">
        <v>1094</v>
      </c>
      <c r="I97" s="169" t="s">
        <v>850</v>
      </c>
      <c r="J97" s="170" t="s">
        <v>1057</v>
      </c>
      <c r="K97" s="164">
        <v>0</v>
      </c>
      <c r="L97" s="164">
        <v>0</v>
      </c>
      <c r="M97" s="161">
        <f t="shared" si="21"/>
        <v>0</v>
      </c>
      <c r="N97" s="18">
        <v>0</v>
      </c>
      <c r="O97" s="19" t="s">
        <v>850</v>
      </c>
      <c r="P97" s="20" t="s">
        <v>1058</v>
      </c>
      <c r="Q97" s="62"/>
      <c r="R97" s="62" t="s">
        <v>402</v>
      </c>
      <c r="S97" s="58" t="s">
        <v>403</v>
      </c>
      <c r="T97" s="59" t="s">
        <v>548</v>
      </c>
      <c r="U97" s="60" t="s">
        <v>334</v>
      </c>
      <c r="V97" s="44"/>
      <c r="W97" s="89" t="s">
        <v>38</v>
      </c>
      <c r="X97" s="45">
        <v>61</v>
      </c>
      <c r="Y97" s="89" t="s">
        <v>38</v>
      </c>
      <c r="Z97" s="46"/>
      <c r="AA97" s="60"/>
      <c r="AB97" s="44"/>
      <c r="AC97" s="89" t="s">
        <v>38</v>
      </c>
      <c r="AD97" s="45"/>
      <c r="AE97" s="89" t="s">
        <v>38</v>
      </c>
      <c r="AF97" s="46"/>
      <c r="AG97" s="60"/>
      <c r="AH97" s="44"/>
      <c r="AI97" s="89" t="s">
        <v>38</v>
      </c>
      <c r="AJ97" s="45"/>
      <c r="AK97" s="89" t="s">
        <v>38</v>
      </c>
      <c r="AL97" s="46"/>
      <c r="AM97" s="61"/>
      <c r="AN97" s="39" t="s">
        <v>629</v>
      </c>
      <c r="AO97" s="121"/>
      <c r="AP97" s="121"/>
      <c r="AQ97" s="122"/>
      <c r="AR97" s="2" t="s">
        <v>655</v>
      </c>
    </row>
    <row r="98" spans="1:44" ht="50.1" customHeight="1" thickBot="1" x14ac:dyDescent="0.2">
      <c r="A98" s="52">
        <v>61</v>
      </c>
      <c r="B98" s="53" t="s">
        <v>404</v>
      </c>
      <c r="C98" s="53" t="s">
        <v>625</v>
      </c>
      <c r="D98" s="53" t="s">
        <v>789</v>
      </c>
      <c r="E98" s="162">
        <v>1049.864</v>
      </c>
      <c r="F98" s="163">
        <v>814.1</v>
      </c>
      <c r="G98" s="164">
        <v>710.31700000000001</v>
      </c>
      <c r="H98" s="158" t="s">
        <v>1094</v>
      </c>
      <c r="I98" s="169" t="s">
        <v>850</v>
      </c>
      <c r="J98" s="170" t="s">
        <v>1054</v>
      </c>
      <c r="K98" s="164">
        <v>1500</v>
      </c>
      <c r="L98" s="164">
        <v>1000</v>
      </c>
      <c r="M98" s="161">
        <f t="shared" ref="M98" si="22">L98-K98</f>
        <v>-500</v>
      </c>
      <c r="N98" s="18">
        <v>0</v>
      </c>
      <c r="O98" s="19" t="s">
        <v>850</v>
      </c>
      <c r="P98" s="20" t="s">
        <v>1055</v>
      </c>
      <c r="Q98" s="62"/>
      <c r="R98" s="62" t="s">
        <v>402</v>
      </c>
      <c r="S98" s="58" t="s">
        <v>403</v>
      </c>
      <c r="T98" s="59" t="s">
        <v>587</v>
      </c>
      <c r="U98" s="60" t="s">
        <v>334</v>
      </c>
      <c r="V98" s="44"/>
      <c r="W98" s="89" t="s">
        <v>38</v>
      </c>
      <c r="X98" s="45">
        <v>62</v>
      </c>
      <c r="Y98" s="89" t="s">
        <v>38</v>
      </c>
      <c r="Z98" s="46"/>
      <c r="AA98" s="60"/>
      <c r="AB98" s="44"/>
      <c r="AC98" s="89" t="s">
        <v>38</v>
      </c>
      <c r="AD98" s="45"/>
      <c r="AE98" s="89" t="s">
        <v>38</v>
      </c>
      <c r="AF98" s="46"/>
      <c r="AG98" s="60"/>
      <c r="AH98" s="44"/>
      <c r="AI98" s="89" t="s">
        <v>38</v>
      </c>
      <c r="AJ98" s="45"/>
      <c r="AK98" s="89" t="s">
        <v>38</v>
      </c>
      <c r="AL98" s="46"/>
      <c r="AM98" s="61"/>
      <c r="AN98" s="39" t="s">
        <v>820</v>
      </c>
      <c r="AO98" s="121"/>
      <c r="AP98" s="121" t="s">
        <v>22</v>
      </c>
      <c r="AQ98" s="122"/>
    </row>
    <row r="99" spans="1:44" ht="21" customHeight="1" x14ac:dyDescent="0.15">
      <c r="A99" s="8"/>
      <c r="B99" s="9" t="s">
        <v>901</v>
      </c>
      <c r="C99" s="9"/>
      <c r="D99" s="9"/>
      <c r="E99" s="151"/>
      <c r="F99" s="152"/>
      <c r="G99" s="152"/>
      <c r="H99" s="152"/>
      <c r="I99" s="152"/>
      <c r="J99" s="152"/>
      <c r="K99" s="153"/>
      <c r="L99" s="154"/>
      <c r="M99" s="154"/>
      <c r="N99" s="117"/>
      <c r="O99" s="12"/>
      <c r="P99" s="11"/>
      <c r="Q99" s="10"/>
      <c r="R99" s="10"/>
      <c r="S99" s="10"/>
      <c r="T99" s="13"/>
      <c r="U99" s="13"/>
      <c r="V99" s="13"/>
      <c r="W99" s="13"/>
      <c r="X99" s="13"/>
      <c r="Y99" s="13"/>
      <c r="Z99" s="13"/>
      <c r="AA99" s="13"/>
      <c r="AB99" s="13"/>
      <c r="AC99" s="13"/>
      <c r="AD99" s="13"/>
      <c r="AE99" s="13"/>
      <c r="AF99" s="13"/>
      <c r="AG99" s="13"/>
      <c r="AH99" s="13"/>
      <c r="AI99" s="13"/>
      <c r="AJ99" s="13"/>
      <c r="AK99" s="13"/>
      <c r="AL99" s="13"/>
      <c r="AM99" s="13"/>
      <c r="AN99" s="13"/>
      <c r="AO99" s="10"/>
      <c r="AP99" s="10"/>
      <c r="AQ99" s="14"/>
    </row>
    <row r="100" spans="1:44" ht="50.1" customHeight="1" x14ac:dyDescent="0.15">
      <c r="A100" s="52">
        <v>62</v>
      </c>
      <c r="B100" s="53" t="s">
        <v>405</v>
      </c>
      <c r="C100" s="53" t="s">
        <v>609</v>
      </c>
      <c r="D100" s="53" t="s">
        <v>790</v>
      </c>
      <c r="E100" s="162">
        <v>109333</v>
      </c>
      <c r="F100" s="163">
        <v>108714.11403899999</v>
      </c>
      <c r="G100" s="164">
        <v>106421.448775</v>
      </c>
      <c r="H100" s="158" t="s">
        <v>855</v>
      </c>
      <c r="I100" s="165" t="s">
        <v>850</v>
      </c>
      <c r="J100" s="170" t="s">
        <v>860</v>
      </c>
      <c r="K100" s="162">
        <v>101356</v>
      </c>
      <c r="L100" s="164">
        <v>108512</v>
      </c>
      <c r="M100" s="161">
        <f t="shared" ref="M100:M102" si="23">L100-K100</f>
        <v>7156</v>
      </c>
      <c r="N100" s="18">
        <v>0</v>
      </c>
      <c r="O100" s="55" t="s">
        <v>850</v>
      </c>
      <c r="P100" s="56" t="s">
        <v>1156</v>
      </c>
      <c r="Q100" s="62" t="s">
        <v>1257</v>
      </c>
      <c r="R100" s="62" t="s">
        <v>435</v>
      </c>
      <c r="S100" s="58" t="s">
        <v>349</v>
      </c>
      <c r="T100" s="59" t="s">
        <v>549</v>
      </c>
      <c r="U100" s="60" t="s">
        <v>334</v>
      </c>
      <c r="V100" s="44"/>
      <c r="W100" s="89" t="s">
        <v>38</v>
      </c>
      <c r="X100" s="45">
        <v>63</v>
      </c>
      <c r="Y100" s="89" t="s">
        <v>38</v>
      </c>
      <c r="Z100" s="46"/>
      <c r="AA100" s="60"/>
      <c r="AB100" s="44"/>
      <c r="AC100" s="89" t="s">
        <v>38</v>
      </c>
      <c r="AD100" s="45"/>
      <c r="AE100" s="89" t="s">
        <v>38</v>
      </c>
      <c r="AF100" s="46"/>
      <c r="AG100" s="60"/>
      <c r="AH100" s="44"/>
      <c r="AI100" s="89" t="s">
        <v>38</v>
      </c>
      <c r="AJ100" s="45"/>
      <c r="AK100" s="89" t="s">
        <v>38</v>
      </c>
      <c r="AL100" s="46"/>
      <c r="AM100" s="61"/>
      <c r="AN100" s="39" t="s">
        <v>629</v>
      </c>
      <c r="AO100" s="121"/>
      <c r="AP100" s="121" t="s">
        <v>22</v>
      </c>
      <c r="AQ100" s="122"/>
    </row>
    <row r="101" spans="1:44" ht="50.1" customHeight="1" x14ac:dyDescent="0.15">
      <c r="A101" s="52">
        <v>63</v>
      </c>
      <c r="B101" s="53" t="s">
        <v>406</v>
      </c>
      <c r="C101" s="53" t="s">
        <v>609</v>
      </c>
      <c r="D101" s="53" t="s">
        <v>325</v>
      </c>
      <c r="E101" s="162">
        <v>100</v>
      </c>
      <c r="F101" s="164">
        <v>100</v>
      </c>
      <c r="G101" s="164">
        <v>94.6</v>
      </c>
      <c r="H101" s="158" t="s">
        <v>855</v>
      </c>
      <c r="I101" s="165" t="s">
        <v>850</v>
      </c>
      <c r="J101" s="170" t="s">
        <v>861</v>
      </c>
      <c r="K101" s="162">
        <v>100</v>
      </c>
      <c r="L101" s="164">
        <v>100</v>
      </c>
      <c r="M101" s="161">
        <f t="shared" si="23"/>
        <v>0</v>
      </c>
      <c r="N101" s="18">
        <v>0</v>
      </c>
      <c r="O101" s="55" t="s">
        <v>850</v>
      </c>
      <c r="P101" s="56" t="s">
        <v>1157</v>
      </c>
      <c r="Q101" s="62"/>
      <c r="R101" s="62" t="s">
        <v>436</v>
      </c>
      <c r="S101" s="58" t="s">
        <v>349</v>
      </c>
      <c r="T101" s="63" t="s">
        <v>550</v>
      </c>
      <c r="U101" s="60" t="s">
        <v>334</v>
      </c>
      <c r="V101" s="44"/>
      <c r="W101" s="89" t="s">
        <v>38</v>
      </c>
      <c r="X101" s="45">
        <v>64</v>
      </c>
      <c r="Y101" s="89" t="s">
        <v>38</v>
      </c>
      <c r="Z101" s="46"/>
      <c r="AA101" s="60"/>
      <c r="AB101" s="44"/>
      <c r="AC101" s="89" t="s">
        <v>38</v>
      </c>
      <c r="AD101" s="45"/>
      <c r="AE101" s="89" t="s">
        <v>38</v>
      </c>
      <c r="AF101" s="46"/>
      <c r="AG101" s="60"/>
      <c r="AH101" s="44"/>
      <c r="AI101" s="89" t="s">
        <v>38</v>
      </c>
      <c r="AJ101" s="45"/>
      <c r="AK101" s="89" t="s">
        <v>38</v>
      </c>
      <c r="AL101" s="46"/>
      <c r="AM101" s="61"/>
      <c r="AN101" s="39" t="s">
        <v>629</v>
      </c>
      <c r="AO101" s="121" t="s">
        <v>22</v>
      </c>
      <c r="AP101" s="121"/>
      <c r="AQ101" s="122"/>
    </row>
    <row r="102" spans="1:44" ht="50.1" customHeight="1" x14ac:dyDescent="0.15">
      <c r="A102" s="52">
        <v>64</v>
      </c>
      <c r="B102" s="53" t="s">
        <v>407</v>
      </c>
      <c r="C102" s="53" t="s">
        <v>609</v>
      </c>
      <c r="D102" s="53" t="s">
        <v>791</v>
      </c>
      <c r="E102" s="162">
        <v>50</v>
      </c>
      <c r="F102" s="164">
        <v>45.950899999999997</v>
      </c>
      <c r="G102" s="164">
        <v>40.376480999999998</v>
      </c>
      <c r="H102" s="158" t="s">
        <v>855</v>
      </c>
      <c r="I102" s="165" t="s">
        <v>850</v>
      </c>
      <c r="J102" s="170" t="s">
        <v>861</v>
      </c>
      <c r="K102" s="162">
        <v>50</v>
      </c>
      <c r="L102" s="164">
        <v>60</v>
      </c>
      <c r="M102" s="161">
        <f t="shared" si="23"/>
        <v>10</v>
      </c>
      <c r="N102" s="18">
        <v>0</v>
      </c>
      <c r="O102" s="19" t="s">
        <v>850</v>
      </c>
      <c r="P102" s="20" t="s">
        <v>1158</v>
      </c>
      <c r="Q102" s="62"/>
      <c r="R102" s="62" t="s">
        <v>436</v>
      </c>
      <c r="S102" s="58" t="s">
        <v>332</v>
      </c>
      <c r="T102" s="63" t="s">
        <v>551</v>
      </c>
      <c r="U102" s="60" t="s">
        <v>334</v>
      </c>
      <c r="V102" s="44"/>
      <c r="W102" s="89" t="s">
        <v>38</v>
      </c>
      <c r="X102" s="45">
        <v>65</v>
      </c>
      <c r="Y102" s="89" t="s">
        <v>38</v>
      </c>
      <c r="Z102" s="46"/>
      <c r="AA102" s="60"/>
      <c r="AB102" s="44"/>
      <c r="AC102" s="89" t="s">
        <v>38</v>
      </c>
      <c r="AD102" s="45"/>
      <c r="AE102" s="89" t="s">
        <v>38</v>
      </c>
      <c r="AF102" s="46"/>
      <c r="AG102" s="60"/>
      <c r="AH102" s="44"/>
      <c r="AI102" s="89" t="s">
        <v>38</v>
      </c>
      <c r="AJ102" s="45"/>
      <c r="AK102" s="89" t="s">
        <v>38</v>
      </c>
      <c r="AL102" s="46"/>
      <c r="AM102" s="61"/>
      <c r="AN102" s="39" t="s">
        <v>629</v>
      </c>
      <c r="AO102" s="121" t="s">
        <v>22</v>
      </c>
      <c r="AP102" s="121"/>
      <c r="AQ102" s="122"/>
    </row>
    <row r="103" spans="1:44" ht="146.25" customHeight="1" x14ac:dyDescent="0.15">
      <c r="A103" s="52">
        <v>65</v>
      </c>
      <c r="B103" s="53" t="s">
        <v>408</v>
      </c>
      <c r="C103" s="53" t="s">
        <v>610</v>
      </c>
      <c r="D103" s="53" t="s">
        <v>325</v>
      </c>
      <c r="E103" s="162">
        <v>7996.3</v>
      </c>
      <c r="F103" s="163">
        <v>10204.645</v>
      </c>
      <c r="G103" s="164">
        <v>9469.2559999999994</v>
      </c>
      <c r="H103" s="158" t="s">
        <v>947</v>
      </c>
      <c r="I103" s="169" t="s">
        <v>850</v>
      </c>
      <c r="J103" s="166" t="s">
        <v>971</v>
      </c>
      <c r="K103" s="162">
        <v>7996.3</v>
      </c>
      <c r="L103" s="164">
        <v>4296.3</v>
      </c>
      <c r="M103" s="161">
        <f t="shared" ref="M103:M137" si="24">L103-K103</f>
        <v>-3700</v>
      </c>
      <c r="N103" s="70">
        <v>0</v>
      </c>
      <c r="O103" s="69" t="s">
        <v>850</v>
      </c>
      <c r="P103" s="71" t="s">
        <v>1132</v>
      </c>
      <c r="Q103" s="62"/>
      <c r="R103" s="62" t="s">
        <v>437</v>
      </c>
      <c r="S103" s="58" t="s">
        <v>349</v>
      </c>
      <c r="T103" s="63" t="s">
        <v>552</v>
      </c>
      <c r="U103" s="60" t="s">
        <v>334</v>
      </c>
      <c r="V103" s="44"/>
      <c r="W103" s="89" t="s">
        <v>38</v>
      </c>
      <c r="X103" s="45">
        <v>66</v>
      </c>
      <c r="Y103" s="89" t="s">
        <v>38</v>
      </c>
      <c r="Z103" s="46"/>
      <c r="AA103" s="60"/>
      <c r="AB103" s="44"/>
      <c r="AC103" s="89" t="s">
        <v>38</v>
      </c>
      <c r="AD103" s="45"/>
      <c r="AE103" s="89" t="s">
        <v>38</v>
      </c>
      <c r="AF103" s="46"/>
      <c r="AG103" s="60"/>
      <c r="AH103" s="44"/>
      <c r="AI103" s="89" t="s">
        <v>38</v>
      </c>
      <c r="AJ103" s="45"/>
      <c r="AK103" s="89" t="s">
        <v>38</v>
      </c>
      <c r="AL103" s="46"/>
      <c r="AM103" s="61"/>
      <c r="AN103" s="39" t="s">
        <v>821</v>
      </c>
      <c r="AO103" s="121"/>
      <c r="AP103" s="121" t="s">
        <v>22</v>
      </c>
      <c r="AQ103" s="122"/>
    </row>
    <row r="104" spans="1:44" ht="72.75" customHeight="1" x14ac:dyDescent="0.15">
      <c r="A104" s="52">
        <v>66</v>
      </c>
      <c r="B104" s="53" t="s">
        <v>409</v>
      </c>
      <c r="C104" s="53" t="s">
        <v>610</v>
      </c>
      <c r="D104" s="53" t="s">
        <v>325</v>
      </c>
      <c r="E104" s="162">
        <v>2.1949999999999998</v>
      </c>
      <c r="F104" s="164">
        <v>2.1949999999999998</v>
      </c>
      <c r="G104" s="164">
        <v>1.095952</v>
      </c>
      <c r="H104" s="158" t="s">
        <v>855</v>
      </c>
      <c r="I104" s="165" t="s">
        <v>850</v>
      </c>
      <c r="J104" s="170" t="s">
        <v>862</v>
      </c>
      <c r="K104" s="162">
        <v>2.1869999999999998</v>
      </c>
      <c r="L104" s="164">
        <v>2.1869999999999998</v>
      </c>
      <c r="M104" s="164">
        <f t="shared" si="24"/>
        <v>0</v>
      </c>
      <c r="N104" s="70">
        <v>0</v>
      </c>
      <c r="O104" s="69" t="s">
        <v>850</v>
      </c>
      <c r="P104" s="71" t="s">
        <v>1133</v>
      </c>
      <c r="Q104" s="62"/>
      <c r="R104" s="62" t="s">
        <v>437</v>
      </c>
      <c r="S104" s="58" t="s">
        <v>332</v>
      </c>
      <c r="T104" s="59" t="s">
        <v>553</v>
      </c>
      <c r="U104" s="60" t="s">
        <v>334</v>
      </c>
      <c r="V104" s="44"/>
      <c r="W104" s="89" t="s">
        <v>38</v>
      </c>
      <c r="X104" s="45">
        <v>67</v>
      </c>
      <c r="Y104" s="89" t="s">
        <v>38</v>
      </c>
      <c r="Z104" s="46"/>
      <c r="AA104" s="60"/>
      <c r="AB104" s="44"/>
      <c r="AC104" s="89" t="s">
        <v>38</v>
      </c>
      <c r="AD104" s="45"/>
      <c r="AE104" s="89" t="s">
        <v>38</v>
      </c>
      <c r="AF104" s="46"/>
      <c r="AG104" s="60"/>
      <c r="AH104" s="44"/>
      <c r="AI104" s="89" t="s">
        <v>38</v>
      </c>
      <c r="AJ104" s="45"/>
      <c r="AK104" s="89" t="s">
        <v>38</v>
      </c>
      <c r="AL104" s="46"/>
      <c r="AM104" s="61"/>
      <c r="AN104" s="39" t="s">
        <v>326</v>
      </c>
      <c r="AO104" s="121"/>
      <c r="AP104" s="121"/>
      <c r="AQ104" s="122"/>
    </row>
    <row r="105" spans="1:44" ht="66.75" customHeight="1" x14ac:dyDescent="0.15">
      <c r="A105" s="52">
        <v>67</v>
      </c>
      <c r="B105" s="53" t="s">
        <v>410</v>
      </c>
      <c r="C105" s="53" t="s">
        <v>609</v>
      </c>
      <c r="D105" s="53" t="s">
        <v>791</v>
      </c>
      <c r="E105" s="162">
        <v>2619</v>
      </c>
      <c r="F105" s="163">
        <v>2539</v>
      </c>
      <c r="G105" s="164">
        <v>2364</v>
      </c>
      <c r="H105" s="158" t="s">
        <v>855</v>
      </c>
      <c r="I105" s="165" t="s">
        <v>850</v>
      </c>
      <c r="J105" s="170" t="s">
        <v>863</v>
      </c>
      <c r="K105" s="162">
        <v>2619</v>
      </c>
      <c r="L105" s="164">
        <v>2619</v>
      </c>
      <c r="M105" s="164">
        <f t="shared" si="24"/>
        <v>0</v>
      </c>
      <c r="N105" s="72">
        <v>0</v>
      </c>
      <c r="O105" s="69" t="s">
        <v>850</v>
      </c>
      <c r="P105" s="53" t="s">
        <v>1134</v>
      </c>
      <c r="Q105" s="62"/>
      <c r="R105" s="62" t="s">
        <v>437</v>
      </c>
      <c r="S105" s="58" t="s">
        <v>332</v>
      </c>
      <c r="T105" s="63" t="s">
        <v>554</v>
      </c>
      <c r="U105" s="60" t="s">
        <v>334</v>
      </c>
      <c r="V105" s="44"/>
      <c r="W105" s="89" t="s">
        <v>38</v>
      </c>
      <c r="X105" s="45">
        <v>68</v>
      </c>
      <c r="Y105" s="89" t="s">
        <v>38</v>
      </c>
      <c r="Z105" s="46"/>
      <c r="AA105" s="60"/>
      <c r="AB105" s="44"/>
      <c r="AC105" s="89" t="s">
        <v>38</v>
      </c>
      <c r="AD105" s="45"/>
      <c r="AE105" s="89" t="s">
        <v>38</v>
      </c>
      <c r="AF105" s="46"/>
      <c r="AG105" s="60"/>
      <c r="AH105" s="44"/>
      <c r="AI105" s="89" t="s">
        <v>38</v>
      </c>
      <c r="AJ105" s="45"/>
      <c r="AK105" s="89" t="s">
        <v>38</v>
      </c>
      <c r="AL105" s="46"/>
      <c r="AM105" s="61"/>
      <c r="AN105" s="39" t="s">
        <v>629</v>
      </c>
      <c r="AO105" s="121"/>
      <c r="AP105" s="121"/>
      <c r="AQ105" s="122"/>
    </row>
    <row r="106" spans="1:44" ht="63.75" customHeight="1" x14ac:dyDescent="0.15">
      <c r="A106" s="52">
        <v>68</v>
      </c>
      <c r="B106" s="53" t="s">
        <v>411</v>
      </c>
      <c r="C106" s="53" t="s">
        <v>610</v>
      </c>
      <c r="D106" s="53" t="s">
        <v>325</v>
      </c>
      <c r="E106" s="162">
        <v>3.4</v>
      </c>
      <c r="F106" s="164">
        <v>3.4</v>
      </c>
      <c r="G106" s="164">
        <v>3.3</v>
      </c>
      <c r="H106" s="158" t="s">
        <v>855</v>
      </c>
      <c r="I106" s="165" t="s">
        <v>850</v>
      </c>
      <c r="J106" s="170" t="s">
        <v>862</v>
      </c>
      <c r="K106" s="162">
        <v>3.4</v>
      </c>
      <c r="L106" s="164">
        <v>3.4</v>
      </c>
      <c r="M106" s="164">
        <f t="shared" si="24"/>
        <v>0</v>
      </c>
      <c r="N106" s="48">
        <v>0</v>
      </c>
      <c r="O106" s="69" t="s">
        <v>850</v>
      </c>
      <c r="P106" s="53" t="s">
        <v>1135</v>
      </c>
      <c r="Q106" s="62"/>
      <c r="R106" s="62" t="s">
        <v>437</v>
      </c>
      <c r="S106" s="58" t="s">
        <v>332</v>
      </c>
      <c r="T106" s="63" t="s">
        <v>555</v>
      </c>
      <c r="U106" s="60" t="s">
        <v>334</v>
      </c>
      <c r="V106" s="44"/>
      <c r="W106" s="89" t="s">
        <v>38</v>
      </c>
      <c r="X106" s="45">
        <v>69</v>
      </c>
      <c r="Y106" s="89" t="s">
        <v>38</v>
      </c>
      <c r="Z106" s="46"/>
      <c r="AA106" s="60"/>
      <c r="AB106" s="44"/>
      <c r="AC106" s="89" t="s">
        <v>38</v>
      </c>
      <c r="AD106" s="45"/>
      <c r="AE106" s="89" t="s">
        <v>38</v>
      </c>
      <c r="AF106" s="46"/>
      <c r="AG106" s="60"/>
      <c r="AH106" s="44"/>
      <c r="AI106" s="89" t="s">
        <v>38</v>
      </c>
      <c r="AJ106" s="45"/>
      <c r="AK106" s="89" t="s">
        <v>38</v>
      </c>
      <c r="AL106" s="46"/>
      <c r="AM106" s="61"/>
      <c r="AN106" s="39" t="s">
        <v>326</v>
      </c>
      <c r="AO106" s="121" t="s">
        <v>22</v>
      </c>
      <c r="AP106" s="121"/>
      <c r="AQ106" s="122"/>
    </row>
    <row r="107" spans="1:44" ht="68.25" customHeight="1" x14ac:dyDescent="0.15">
      <c r="A107" s="52">
        <v>69</v>
      </c>
      <c r="B107" s="53" t="s">
        <v>412</v>
      </c>
      <c r="C107" s="53" t="s">
        <v>610</v>
      </c>
      <c r="D107" s="53" t="s">
        <v>325</v>
      </c>
      <c r="E107" s="162">
        <v>4.3</v>
      </c>
      <c r="F107" s="164">
        <v>4.3</v>
      </c>
      <c r="G107" s="164">
        <v>4.2789999999999999</v>
      </c>
      <c r="H107" s="158" t="s">
        <v>855</v>
      </c>
      <c r="I107" s="165" t="s">
        <v>850</v>
      </c>
      <c r="J107" s="170" t="s">
        <v>862</v>
      </c>
      <c r="K107" s="162">
        <v>4.3</v>
      </c>
      <c r="L107" s="164">
        <v>4.3</v>
      </c>
      <c r="M107" s="164">
        <f t="shared" si="24"/>
        <v>0</v>
      </c>
      <c r="N107" s="72">
        <v>0</v>
      </c>
      <c r="O107" s="69" t="s">
        <v>850</v>
      </c>
      <c r="P107" s="53" t="s">
        <v>1136</v>
      </c>
      <c r="Q107" s="62"/>
      <c r="R107" s="62" t="s">
        <v>437</v>
      </c>
      <c r="S107" s="58" t="s">
        <v>332</v>
      </c>
      <c r="T107" s="63" t="s">
        <v>555</v>
      </c>
      <c r="U107" s="60" t="s">
        <v>334</v>
      </c>
      <c r="V107" s="44"/>
      <c r="W107" s="89" t="s">
        <v>38</v>
      </c>
      <c r="X107" s="45">
        <v>70</v>
      </c>
      <c r="Y107" s="89" t="s">
        <v>38</v>
      </c>
      <c r="Z107" s="46"/>
      <c r="AA107" s="60"/>
      <c r="AB107" s="44"/>
      <c r="AC107" s="89" t="s">
        <v>38</v>
      </c>
      <c r="AD107" s="45"/>
      <c r="AE107" s="89" t="s">
        <v>38</v>
      </c>
      <c r="AF107" s="46"/>
      <c r="AG107" s="60"/>
      <c r="AH107" s="44"/>
      <c r="AI107" s="89" t="s">
        <v>38</v>
      </c>
      <c r="AJ107" s="45"/>
      <c r="AK107" s="89" t="s">
        <v>38</v>
      </c>
      <c r="AL107" s="46"/>
      <c r="AM107" s="61"/>
      <c r="AN107" s="39" t="s">
        <v>326</v>
      </c>
      <c r="AO107" s="121" t="s">
        <v>22</v>
      </c>
      <c r="AP107" s="121"/>
      <c r="AQ107" s="122"/>
    </row>
    <row r="108" spans="1:44" ht="128.25" customHeight="1" x14ac:dyDescent="0.15">
      <c r="A108" s="52">
        <v>70</v>
      </c>
      <c r="B108" s="53" t="s">
        <v>413</v>
      </c>
      <c r="C108" s="53" t="s">
        <v>610</v>
      </c>
      <c r="D108" s="53" t="s">
        <v>325</v>
      </c>
      <c r="E108" s="162">
        <v>2500</v>
      </c>
      <c r="F108" s="163">
        <v>2518.0279999999998</v>
      </c>
      <c r="G108" s="164">
        <v>2319.636</v>
      </c>
      <c r="H108" s="158" t="s">
        <v>1304</v>
      </c>
      <c r="I108" s="169" t="s">
        <v>850</v>
      </c>
      <c r="J108" s="166" t="s">
        <v>972</v>
      </c>
      <c r="K108" s="162">
        <v>2800</v>
      </c>
      <c r="L108" s="164">
        <v>2800</v>
      </c>
      <c r="M108" s="164">
        <f t="shared" si="24"/>
        <v>0</v>
      </c>
      <c r="N108" s="105">
        <v>0</v>
      </c>
      <c r="O108" s="19" t="s">
        <v>850</v>
      </c>
      <c r="P108" s="73" t="s">
        <v>1137</v>
      </c>
      <c r="Q108" s="62"/>
      <c r="R108" s="62" t="s">
        <v>437</v>
      </c>
      <c r="S108" s="58" t="s">
        <v>332</v>
      </c>
      <c r="T108" s="59" t="s">
        <v>556</v>
      </c>
      <c r="U108" s="60" t="s">
        <v>334</v>
      </c>
      <c r="V108" s="44"/>
      <c r="W108" s="89" t="s">
        <v>38</v>
      </c>
      <c r="X108" s="45">
        <v>71</v>
      </c>
      <c r="Y108" s="89" t="s">
        <v>38</v>
      </c>
      <c r="Z108" s="46"/>
      <c r="AA108" s="60"/>
      <c r="AB108" s="44"/>
      <c r="AC108" s="89" t="s">
        <v>38</v>
      </c>
      <c r="AD108" s="45"/>
      <c r="AE108" s="89" t="s">
        <v>38</v>
      </c>
      <c r="AF108" s="46"/>
      <c r="AG108" s="60"/>
      <c r="AH108" s="44"/>
      <c r="AI108" s="89" t="s">
        <v>38</v>
      </c>
      <c r="AJ108" s="45"/>
      <c r="AK108" s="89" t="s">
        <v>38</v>
      </c>
      <c r="AL108" s="46"/>
      <c r="AM108" s="61"/>
      <c r="AN108" s="39" t="s">
        <v>822</v>
      </c>
      <c r="AO108" s="121"/>
      <c r="AP108" s="121" t="s">
        <v>22</v>
      </c>
      <c r="AQ108" s="122"/>
      <c r="AR108" s="2" t="s">
        <v>780</v>
      </c>
    </row>
    <row r="109" spans="1:44" ht="87" customHeight="1" x14ac:dyDescent="0.15">
      <c r="A109" s="52">
        <v>71</v>
      </c>
      <c r="B109" s="53" t="s">
        <v>414</v>
      </c>
      <c r="C109" s="53" t="s">
        <v>610</v>
      </c>
      <c r="D109" s="53" t="s">
        <v>325</v>
      </c>
      <c r="E109" s="162">
        <v>1359</v>
      </c>
      <c r="F109" s="163">
        <v>1814.222</v>
      </c>
      <c r="G109" s="164">
        <v>1775.011</v>
      </c>
      <c r="H109" s="158" t="s">
        <v>855</v>
      </c>
      <c r="I109" s="165" t="s">
        <v>850</v>
      </c>
      <c r="J109" s="170" t="s">
        <v>862</v>
      </c>
      <c r="K109" s="162">
        <v>1340</v>
      </c>
      <c r="L109" s="164">
        <v>1175</v>
      </c>
      <c r="M109" s="164">
        <f t="shared" si="24"/>
        <v>-165</v>
      </c>
      <c r="N109" s="105">
        <v>0</v>
      </c>
      <c r="O109" s="19" t="s">
        <v>850</v>
      </c>
      <c r="P109" s="73" t="s">
        <v>1138</v>
      </c>
      <c r="Q109" s="62"/>
      <c r="R109" s="62" t="s">
        <v>437</v>
      </c>
      <c r="S109" s="58" t="s">
        <v>332</v>
      </c>
      <c r="T109" s="59" t="s">
        <v>557</v>
      </c>
      <c r="U109" s="60" t="s">
        <v>334</v>
      </c>
      <c r="V109" s="44"/>
      <c r="W109" s="89" t="s">
        <v>38</v>
      </c>
      <c r="X109" s="45">
        <v>72</v>
      </c>
      <c r="Y109" s="89" t="s">
        <v>38</v>
      </c>
      <c r="Z109" s="46"/>
      <c r="AA109" s="60"/>
      <c r="AB109" s="44"/>
      <c r="AC109" s="89" t="s">
        <v>38</v>
      </c>
      <c r="AD109" s="45"/>
      <c r="AE109" s="89" t="s">
        <v>38</v>
      </c>
      <c r="AF109" s="46"/>
      <c r="AG109" s="60"/>
      <c r="AH109" s="44"/>
      <c r="AI109" s="89" t="s">
        <v>38</v>
      </c>
      <c r="AJ109" s="45"/>
      <c r="AK109" s="89" t="s">
        <v>38</v>
      </c>
      <c r="AL109" s="46"/>
      <c r="AM109" s="61"/>
      <c r="AN109" s="39" t="s">
        <v>326</v>
      </c>
      <c r="AO109" s="121"/>
      <c r="AP109" s="121" t="s">
        <v>22</v>
      </c>
      <c r="AQ109" s="122" t="s">
        <v>19</v>
      </c>
    </row>
    <row r="110" spans="1:44" ht="66" customHeight="1" x14ac:dyDescent="0.15">
      <c r="A110" s="52">
        <v>72</v>
      </c>
      <c r="B110" s="53" t="s">
        <v>415</v>
      </c>
      <c r="C110" s="53" t="s">
        <v>610</v>
      </c>
      <c r="D110" s="53" t="s">
        <v>325</v>
      </c>
      <c r="E110" s="162">
        <v>3411.0349999999999</v>
      </c>
      <c r="F110" s="163">
        <v>1874.027</v>
      </c>
      <c r="G110" s="164">
        <v>1859.69462</v>
      </c>
      <c r="H110" s="158" t="s">
        <v>855</v>
      </c>
      <c r="I110" s="165" t="s">
        <v>850</v>
      </c>
      <c r="J110" s="170" t="s">
        <v>862</v>
      </c>
      <c r="K110" s="162">
        <v>3562.4319999999998</v>
      </c>
      <c r="L110" s="164">
        <v>3865.5129999999999</v>
      </c>
      <c r="M110" s="164">
        <f t="shared" si="24"/>
        <v>303.08100000000013</v>
      </c>
      <c r="N110" s="48">
        <v>0</v>
      </c>
      <c r="O110" s="69" t="s">
        <v>850</v>
      </c>
      <c r="P110" s="53" t="s">
        <v>1139</v>
      </c>
      <c r="Q110" s="62"/>
      <c r="R110" s="62" t="s">
        <v>437</v>
      </c>
      <c r="S110" s="58" t="s">
        <v>332</v>
      </c>
      <c r="T110" s="59" t="s">
        <v>558</v>
      </c>
      <c r="U110" s="60" t="s">
        <v>334</v>
      </c>
      <c r="V110" s="44"/>
      <c r="W110" s="89" t="s">
        <v>38</v>
      </c>
      <c r="X110" s="45">
        <v>73</v>
      </c>
      <c r="Y110" s="89" t="s">
        <v>38</v>
      </c>
      <c r="Z110" s="46"/>
      <c r="AA110" s="60"/>
      <c r="AB110" s="44"/>
      <c r="AC110" s="89" t="s">
        <v>38</v>
      </c>
      <c r="AD110" s="45"/>
      <c r="AE110" s="89" t="s">
        <v>38</v>
      </c>
      <c r="AF110" s="46"/>
      <c r="AG110" s="60"/>
      <c r="AH110" s="44"/>
      <c r="AI110" s="89" t="s">
        <v>38</v>
      </c>
      <c r="AJ110" s="45"/>
      <c r="AK110" s="89" t="s">
        <v>38</v>
      </c>
      <c r="AL110" s="46"/>
      <c r="AM110" s="61"/>
      <c r="AN110" s="39" t="s">
        <v>820</v>
      </c>
      <c r="AO110" s="121" t="s">
        <v>22</v>
      </c>
      <c r="AP110" s="121"/>
      <c r="AQ110" s="122"/>
    </row>
    <row r="111" spans="1:44" ht="131.25" customHeight="1" x14ac:dyDescent="0.15">
      <c r="A111" s="52">
        <v>73</v>
      </c>
      <c r="B111" s="53" t="s">
        <v>416</v>
      </c>
      <c r="C111" s="53" t="s">
        <v>610</v>
      </c>
      <c r="D111" s="53" t="s">
        <v>325</v>
      </c>
      <c r="E111" s="162">
        <v>292</v>
      </c>
      <c r="F111" s="163">
        <v>286.24320399999999</v>
      </c>
      <c r="G111" s="164">
        <v>284.165323</v>
      </c>
      <c r="H111" s="158" t="s">
        <v>948</v>
      </c>
      <c r="I111" s="165" t="s">
        <v>850</v>
      </c>
      <c r="J111" s="166" t="s">
        <v>973</v>
      </c>
      <c r="K111" s="162">
        <v>292</v>
      </c>
      <c r="L111" s="164">
        <v>294</v>
      </c>
      <c r="M111" s="164">
        <f t="shared" si="24"/>
        <v>2</v>
      </c>
      <c r="N111" s="70">
        <v>0</v>
      </c>
      <c r="O111" s="55" t="s">
        <v>850</v>
      </c>
      <c r="P111" s="56" t="s">
        <v>1167</v>
      </c>
      <c r="Q111" s="62" t="s">
        <v>1155</v>
      </c>
      <c r="R111" s="62" t="s">
        <v>437</v>
      </c>
      <c r="S111" s="58" t="s">
        <v>332</v>
      </c>
      <c r="T111" s="59" t="s">
        <v>559</v>
      </c>
      <c r="U111" s="60" t="s">
        <v>334</v>
      </c>
      <c r="V111" s="44"/>
      <c r="W111" s="89" t="s">
        <v>38</v>
      </c>
      <c r="X111" s="45">
        <v>74</v>
      </c>
      <c r="Y111" s="89" t="s">
        <v>38</v>
      </c>
      <c r="Z111" s="46"/>
      <c r="AA111" s="60"/>
      <c r="AB111" s="44"/>
      <c r="AC111" s="89" t="s">
        <v>38</v>
      </c>
      <c r="AD111" s="45"/>
      <c r="AE111" s="89" t="s">
        <v>38</v>
      </c>
      <c r="AF111" s="46"/>
      <c r="AG111" s="60"/>
      <c r="AH111" s="44"/>
      <c r="AI111" s="89" t="s">
        <v>38</v>
      </c>
      <c r="AJ111" s="45"/>
      <c r="AK111" s="89" t="s">
        <v>38</v>
      </c>
      <c r="AL111" s="46"/>
      <c r="AM111" s="61"/>
      <c r="AN111" s="39" t="s">
        <v>821</v>
      </c>
      <c r="AO111" s="121"/>
      <c r="AP111" s="121" t="s">
        <v>22</v>
      </c>
      <c r="AQ111" s="122"/>
    </row>
    <row r="112" spans="1:44" ht="87.75" customHeight="1" x14ac:dyDescent="0.15">
      <c r="A112" s="52">
        <v>74</v>
      </c>
      <c r="B112" s="53" t="s">
        <v>417</v>
      </c>
      <c r="C112" s="53" t="s">
        <v>610</v>
      </c>
      <c r="D112" s="53" t="s">
        <v>325</v>
      </c>
      <c r="E112" s="162">
        <v>391</v>
      </c>
      <c r="F112" s="163">
        <v>399.52780000000001</v>
      </c>
      <c r="G112" s="164">
        <v>387.97075999999998</v>
      </c>
      <c r="H112" s="158" t="s">
        <v>855</v>
      </c>
      <c r="I112" s="165" t="s">
        <v>850</v>
      </c>
      <c r="J112" s="170" t="s">
        <v>862</v>
      </c>
      <c r="K112" s="162">
        <v>363</v>
      </c>
      <c r="L112" s="164">
        <v>363</v>
      </c>
      <c r="M112" s="164">
        <f t="shared" si="24"/>
        <v>0</v>
      </c>
      <c r="N112" s="70">
        <v>0</v>
      </c>
      <c r="O112" s="55" t="s">
        <v>850</v>
      </c>
      <c r="P112" s="56" t="s">
        <v>1140</v>
      </c>
      <c r="Q112" s="62" t="s">
        <v>1154</v>
      </c>
      <c r="R112" s="62" t="s">
        <v>437</v>
      </c>
      <c r="S112" s="58" t="s">
        <v>332</v>
      </c>
      <c r="T112" s="59" t="s">
        <v>560</v>
      </c>
      <c r="U112" s="60" t="s">
        <v>334</v>
      </c>
      <c r="V112" s="44"/>
      <c r="W112" s="89" t="s">
        <v>38</v>
      </c>
      <c r="X112" s="45">
        <v>75</v>
      </c>
      <c r="Y112" s="89" t="s">
        <v>38</v>
      </c>
      <c r="Z112" s="46"/>
      <c r="AA112" s="60"/>
      <c r="AB112" s="44"/>
      <c r="AC112" s="89" t="s">
        <v>38</v>
      </c>
      <c r="AD112" s="45"/>
      <c r="AE112" s="89" t="s">
        <v>38</v>
      </c>
      <c r="AF112" s="46"/>
      <c r="AG112" s="60"/>
      <c r="AH112" s="44"/>
      <c r="AI112" s="89" t="s">
        <v>38</v>
      </c>
      <c r="AJ112" s="45"/>
      <c r="AK112" s="89" t="s">
        <v>38</v>
      </c>
      <c r="AL112" s="46"/>
      <c r="AM112" s="61"/>
      <c r="AN112" s="39" t="s">
        <v>326</v>
      </c>
      <c r="AO112" s="121"/>
      <c r="AP112" s="121" t="s">
        <v>22</v>
      </c>
      <c r="AQ112" s="122"/>
    </row>
    <row r="113" spans="1:43" ht="86.25" customHeight="1" x14ac:dyDescent="0.15">
      <c r="A113" s="52">
        <v>75</v>
      </c>
      <c r="B113" s="53" t="s">
        <v>418</v>
      </c>
      <c r="C113" s="53" t="s">
        <v>611</v>
      </c>
      <c r="D113" s="53" t="s">
        <v>325</v>
      </c>
      <c r="E113" s="162">
        <v>3497.3690000000001</v>
      </c>
      <c r="F113" s="163">
        <v>3303.2750000000001</v>
      </c>
      <c r="G113" s="164">
        <v>3277.5250000000001</v>
      </c>
      <c r="H113" s="158" t="s">
        <v>855</v>
      </c>
      <c r="I113" s="165" t="s">
        <v>850</v>
      </c>
      <c r="J113" s="170" t="s">
        <v>862</v>
      </c>
      <c r="K113" s="162">
        <v>3738.3690000000001</v>
      </c>
      <c r="L113" s="164">
        <v>4962.3689999999997</v>
      </c>
      <c r="M113" s="164">
        <f t="shared" si="24"/>
        <v>1223.9999999999995</v>
      </c>
      <c r="N113" s="70">
        <v>0</v>
      </c>
      <c r="O113" s="55" t="s">
        <v>850</v>
      </c>
      <c r="P113" s="56" t="s">
        <v>1140</v>
      </c>
      <c r="Q113" s="62" t="s">
        <v>1153</v>
      </c>
      <c r="R113" s="62" t="s">
        <v>437</v>
      </c>
      <c r="S113" s="58" t="s">
        <v>332</v>
      </c>
      <c r="T113" s="63" t="s">
        <v>561</v>
      </c>
      <c r="U113" s="60" t="s">
        <v>334</v>
      </c>
      <c r="V113" s="44"/>
      <c r="W113" s="89" t="s">
        <v>38</v>
      </c>
      <c r="X113" s="45">
        <v>76</v>
      </c>
      <c r="Y113" s="89" t="s">
        <v>38</v>
      </c>
      <c r="Z113" s="46"/>
      <c r="AA113" s="60"/>
      <c r="AB113" s="44"/>
      <c r="AC113" s="89" t="s">
        <v>38</v>
      </c>
      <c r="AD113" s="45"/>
      <c r="AE113" s="89" t="s">
        <v>38</v>
      </c>
      <c r="AF113" s="46"/>
      <c r="AG113" s="60"/>
      <c r="AH113" s="44"/>
      <c r="AI113" s="89" t="s">
        <v>38</v>
      </c>
      <c r="AJ113" s="45"/>
      <c r="AK113" s="89" t="s">
        <v>38</v>
      </c>
      <c r="AL113" s="46"/>
      <c r="AM113" s="61"/>
      <c r="AN113" s="39" t="s">
        <v>820</v>
      </c>
      <c r="AO113" s="121"/>
      <c r="AP113" s="121" t="s">
        <v>22</v>
      </c>
      <c r="AQ113" s="122"/>
    </row>
    <row r="114" spans="1:43" ht="87.75" customHeight="1" x14ac:dyDescent="0.15">
      <c r="A114" s="52">
        <v>76</v>
      </c>
      <c r="B114" s="53" t="s">
        <v>419</v>
      </c>
      <c r="C114" s="53" t="s">
        <v>610</v>
      </c>
      <c r="D114" s="53" t="s">
        <v>325</v>
      </c>
      <c r="E114" s="162">
        <v>15293.116</v>
      </c>
      <c r="F114" s="163">
        <v>14254.05305</v>
      </c>
      <c r="G114" s="164">
        <v>14167.272773999999</v>
      </c>
      <c r="H114" s="158" t="s">
        <v>855</v>
      </c>
      <c r="I114" s="165" t="s">
        <v>850</v>
      </c>
      <c r="J114" s="170" t="s">
        <v>862</v>
      </c>
      <c r="K114" s="162">
        <v>14648.1</v>
      </c>
      <c r="L114" s="164">
        <v>14668.273999999999</v>
      </c>
      <c r="M114" s="164">
        <f t="shared" si="24"/>
        <v>20.173999999999069</v>
      </c>
      <c r="N114" s="70">
        <v>0</v>
      </c>
      <c r="O114" s="55" t="s">
        <v>850</v>
      </c>
      <c r="P114" s="56" t="s">
        <v>1140</v>
      </c>
      <c r="Q114" s="62" t="s">
        <v>1152</v>
      </c>
      <c r="R114" s="62" t="s">
        <v>437</v>
      </c>
      <c r="S114" s="58" t="s">
        <v>332</v>
      </c>
      <c r="T114" s="63" t="s">
        <v>562</v>
      </c>
      <c r="U114" s="60" t="s">
        <v>334</v>
      </c>
      <c r="V114" s="44"/>
      <c r="W114" s="89" t="s">
        <v>38</v>
      </c>
      <c r="X114" s="45">
        <v>77</v>
      </c>
      <c r="Y114" s="89" t="s">
        <v>38</v>
      </c>
      <c r="Z114" s="46"/>
      <c r="AA114" s="60"/>
      <c r="AB114" s="44"/>
      <c r="AC114" s="89" t="s">
        <v>38</v>
      </c>
      <c r="AD114" s="45"/>
      <c r="AE114" s="89" t="s">
        <v>38</v>
      </c>
      <c r="AF114" s="46"/>
      <c r="AG114" s="60"/>
      <c r="AH114" s="44"/>
      <c r="AI114" s="89" t="s">
        <v>38</v>
      </c>
      <c r="AJ114" s="45"/>
      <c r="AK114" s="89" t="s">
        <v>38</v>
      </c>
      <c r="AL114" s="46"/>
      <c r="AM114" s="61"/>
      <c r="AN114" s="39" t="s">
        <v>820</v>
      </c>
      <c r="AO114" s="121"/>
      <c r="AP114" s="121" t="s">
        <v>22</v>
      </c>
      <c r="AQ114" s="122"/>
    </row>
    <row r="115" spans="1:43" ht="60.75" customHeight="1" x14ac:dyDescent="0.15">
      <c r="A115" s="52">
        <v>77</v>
      </c>
      <c r="B115" s="53" t="s">
        <v>420</v>
      </c>
      <c r="C115" s="53" t="s">
        <v>612</v>
      </c>
      <c r="D115" s="53" t="s">
        <v>325</v>
      </c>
      <c r="E115" s="162">
        <v>15100</v>
      </c>
      <c r="F115" s="163">
        <v>14945.629149</v>
      </c>
      <c r="G115" s="164">
        <v>14818.735052</v>
      </c>
      <c r="H115" s="158" t="s">
        <v>855</v>
      </c>
      <c r="I115" s="165" t="s">
        <v>850</v>
      </c>
      <c r="J115" s="170" t="s">
        <v>864</v>
      </c>
      <c r="K115" s="162">
        <v>15165</v>
      </c>
      <c r="L115" s="164">
        <v>15073</v>
      </c>
      <c r="M115" s="164">
        <f t="shared" si="24"/>
        <v>-92</v>
      </c>
      <c r="N115" s="70">
        <v>0</v>
      </c>
      <c r="O115" s="69" t="s">
        <v>850</v>
      </c>
      <c r="P115" s="53" t="s">
        <v>1141</v>
      </c>
      <c r="Q115" s="62"/>
      <c r="R115" s="62" t="s">
        <v>437</v>
      </c>
      <c r="S115" s="58" t="s">
        <v>332</v>
      </c>
      <c r="T115" s="63" t="s">
        <v>563</v>
      </c>
      <c r="U115" s="60" t="s">
        <v>334</v>
      </c>
      <c r="V115" s="44"/>
      <c r="W115" s="89" t="s">
        <v>38</v>
      </c>
      <c r="X115" s="45">
        <v>78</v>
      </c>
      <c r="Y115" s="89" t="s">
        <v>38</v>
      </c>
      <c r="Z115" s="46"/>
      <c r="AA115" s="60"/>
      <c r="AB115" s="44"/>
      <c r="AC115" s="89" t="s">
        <v>38</v>
      </c>
      <c r="AD115" s="45"/>
      <c r="AE115" s="89" t="s">
        <v>38</v>
      </c>
      <c r="AF115" s="46"/>
      <c r="AG115" s="60"/>
      <c r="AH115" s="44"/>
      <c r="AI115" s="89" t="s">
        <v>38</v>
      </c>
      <c r="AJ115" s="45"/>
      <c r="AK115" s="89" t="s">
        <v>38</v>
      </c>
      <c r="AL115" s="46"/>
      <c r="AM115" s="61"/>
      <c r="AN115" s="39" t="s">
        <v>326</v>
      </c>
      <c r="AO115" s="121"/>
      <c r="AP115" s="121" t="s">
        <v>22</v>
      </c>
      <c r="AQ115" s="122"/>
    </row>
    <row r="116" spans="1:43" ht="69.75" customHeight="1" x14ac:dyDescent="0.15">
      <c r="A116" s="52">
        <v>78</v>
      </c>
      <c r="B116" s="53" t="s">
        <v>421</v>
      </c>
      <c r="C116" s="53" t="s">
        <v>609</v>
      </c>
      <c r="D116" s="53" t="s">
        <v>325</v>
      </c>
      <c r="E116" s="162">
        <v>4574</v>
      </c>
      <c r="F116" s="163">
        <v>4407.0522289999999</v>
      </c>
      <c r="G116" s="164">
        <v>4224.380099</v>
      </c>
      <c r="H116" s="158" t="s">
        <v>855</v>
      </c>
      <c r="I116" s="165" t="s">
        <v>850</v>
      </c>
      <c r="J116" s="170" t="s">
        <v>864</v>
      </c>
      <c r="K116" s="162">
        <v>3907</v>
      </c>
      <c r="L116" s="164">
        <v>3228</v>
      </c>
      <c r="M116" s="164">
        <f t="shared" si="24"/>
        <v>-679</v>
      </c>
      <c r="N116" s="70">
        <v>0</v>
      </c>
      <c r="O116" s="69" t="s">
        <v>850</v>
      </c>
      <c r="P116" s="53" t="s">
        <v>1141</v>
      </c>
      <c r="Q116" s="62"/>
      <c r="R116" s="62" t="s">
        <v>437</v>
      </c>
      <c r="S116" s="58" t="s">
        <v>332</v>
      </c>
      <c r="T116" s="59" t="s">
        <v>563</v>
      </c>
      <c r="U116" s="60" t="s">
        <v>334</v>
      </c>
      <c r="V116" s="44"/>
      <c r="W116" s="89" t="s">
        <v>38</v>
      </c>
      <c r="X116" s="45">
        <v>79</v>
      </c>
      <c r="Y116" s="89" t="s">
        <v>38</v>
      </c>
      <c r="Z116" s="46"/>
      <c r="AA116" s="60"/>
      <c r="AB116" s="44"/>
      <c r="AC116" s="89" t="s">
        <v>38</v>
      </c>
      <c r="AD116" s="45"/>
      <c r="AE116" s="89" t="s">
        <v>38</v>
      </c>
      <c r="AF116" s="46"/>
      <c r="AG116" s="60"/>
      <c r="AH116" s="44"/>
      <c r="AI116" s="89" t="s">
        <v>38</v>
      </c>
      <c r="AJ116" s="45"/>
      <c r="AK116" s="89" t="s">
        <v>38</v>
      </c>
      <c r="AL116" s="46"/>
      <c r="AM116" s="61"/>
      <c r="AN116" s="39" t="s">
        <v>326</v>
      </c>
      <c r="AO116" s="121"/>
      <c r="AP116" s="121" t="s">
        <v>22</v>
      </c>
      <c r="AQ116" s="122"/>
    </row>
    <row r="117" spans="1:43" ht="63.75" customHeight="1" x14ac:dyDescent="0.15">
      <c r="A117" s="52">
        <v>79</v>
      </c>
      <c r="B117" s="53" t="s">
        <v>422</v>
      </c>
      <c r="C117" s="53" t="s">
        <v>613</v>
      </c>
      <c r="D117" s="53" t="s">
        <v>325</v>
      </c>
      <c r="E117" s="162">
        <v>56811.748</v>
      </c>
      <c r="F117" s="163">
        <v>52089.765418000003</v>
      </c>
      <c r="G117" s="164">
        <v>51773.075063999997</v>
      </c>
      <c r="H117" s="158" t="s">
        <v>949</v>
      </c>
      <c r="I117" s="165" t="s">
        <v>850</v>
      </c>
      <c r="J117" s="166" t="s">
        <v>976</v>
      </c>
      <c r="K117" s="162">
        <v>64444.686000000002</v>
      </c>
      <c r="L117" s="164">
        <v>61849.304999999993</v>
      </c>
      <c r="M117" s="164">
        <f t="shared" si="24"/>
        <v>-2595.3810000000085</v>
      </c>
      <c r="N117" s="70">
        <v>0</v>
      </c>
      <c r="O117" s="69" t="s">
        <v>850</v>
      </c>
      <c r="P117" s="53" t="s">
        <v>1142</v>
      </c>
      <c r="Q117" s="62"/>
      <c r="R117" s="62" t="s">
        <v>437</v>
      </c>
      <c r="S117" s="58" t="s">
        <v>349</v>
      </c>
      <c r="T117" s="59" t="s">
        <v>438</v>
      </c>
      <c r="U117" s="60" t="s">
        <v>334</v>
      </c>
      <c r="V117" s="44"/>
      <c r="W117" s="89" t="s">
        <v>38</v>
      </c>
      <c r="X117" s="45">
        <v>80</v>
      </c>
      <c r="Y117" s="89" t="s">
        <v>38</v>
      </c>
      <c r="Z117" s="46"/>
      <c r="AA117" s="60"/>
      <c r="AB117" s="44"/>
      <c r="AC117" s="89" t="s">
        <v>38</v>
      </c>
      <c r="AD117" s="45"/>
      <c r="AE117" s="89" t="s">
        <v>38</v>
      </c>
      <c r="AF117" s="46"/>
      <c r="AG117" s="60"/>
      <c r="AH117" s="44"/>
      <c r="AI117" s="89" t="s">
        <v>38</v>
      </c>
      <c r="AJ117" s="45"/>
      <c r="AK117" s="89" t="s">
        <v>38</v>
      </c>
      <c r="AL117" s="46"/>
      <c r="AM117" s="61"/>
      <c r="AN117" s="39" t="s">
        <v>821</v>
      </c>
      <c r="AO117" s="121" t="s">
        <v>22</v>
      </c>
      <c r="AP117" s="121" t="s">
        <v>22</v>
      </c>
      <c r="AQ117" s="122" t="s">
        <v>19</v>
      </c>
    </row>
    <row r="118" spans="1:43" ht="60.75" customHeight="1" x14ac:dyDescent="0.15">
      <c r="A118" s="52">
        <v>80</v>
      </c>
      <c r="B118" s="53" t="s">
        <v>423</v>
      </c>
      <c r="C118" s="53" t="s">
        <v>614</v>
      </c>
      <c r="D118" s="53" t="s">
        <v>791</v>
      </c>
      <c r="E118" s="162">
        <v>255.24</v>
      </c>
      <c r="F118" s="163">
        <v>272.34300000000002</v>
      </c>
      <c r="G118" s="164">
        <v>137.99262899999999</v>
      </c>
      <c r="H118" s="158" t="s">
        <v>855</v>
      </c>
      <c r="I118" s="165" t="s">
        <v>850</v>
      </c>
      <c r="J118" s="170" t="s">
        <v>865</v>
      </c>
      <c r="K118" s="162">
        <v>255.238</v>
      </c>
      <c r="L118" s="164">
        <v>255.238</v>
      </c>
      <c r="M118" s="161">
        <f t="shared" si="24"/>
        <v>0</v>
      </c>
      <c r="N118" s="18">
        <v>0</v>
      </c>
      <c r="O118" s="19" t="s">
        <v>850</v>
      </c>
      <c r="P118" s="20" t="s">
        <v>1159</v>
      </c>
      <c r="Q118" s="62"/>
      <c r="R118" s="62" t="s">
        <v>439</v>
      </c>
      <c r="S118" s="58" t="s">
        <v>349</v>
      </c>
      <c r="T118" s="59" t="s">
        <v>550</v>
      </c>
      <c r="U118" s="60" t="s">
        <v>334</v>
      </c>
      <c r="V118" s="44"/>
      <c r="W118" s="89" t="s">
        <v>38</v>
      </c>
      <c r="X118" s="45">
        <v>81</v>
      </c>
      <c r="Y118" s="89" t="s">
        <v>38</v>
      </c>
      <c r="Z118" s="46"/>
      <c r="AA118" s="60"/>
      <c r="AB118" s="44"/>
      <c r="AC118" s="89" t="s">
        <v>38</v>
      </c>
      <c r="AD118" s="45"/>
      <c r="AE118" s="89" t="s">
        <v>38</v>
      </c>
      <c r="AF118" s="46"/>
      <c r="AG118" s="60"/>
      <c r="AH118" s="44"/>
      <c r="AI118" s="89" t="s">
        <v>38</v>
      </c>
      <c r="AJ118" s="45"/>
      <c r="AK118" s="89" t="s">
        <v>38</v>
      </c>
      <c r="AL118" s="46"/>
      <c r="AM118" s="61"/>
      <c r="AN118" s="39" t="s">
        <v>820</v>
      </c>
      <c r="AO118" s="121" t="s">
        <v>22</v>
      </c>
      <c r="AP118" s="121" t="s">
        <v>22</v>
      </c>
      <c r="AQ118" s="122"/>
    </row>
    <row r="119" spans="1:43" ht="114.75" customHeight="1" x14ac:dyDescent="0.15">
      <c r="A119" s="52">
        <v>81</v>
      </c>
      <c r="B119" s="53" t="s">
        <v>424</v>
      </c>
      <c r="C119" s="53" t="s">
        <v>615</v>
      </c>
      <c r="D119" s="53" t="s">
        <v>325</v>
      </c>
      <c r="E119" s="162">
        <v>495.029</v>
      </c>
      <c r="F119" s="164">
        <v>495.029</v>
      </c>
      <c r="G119" s="164">
        <v>490.43569200000002</v>
      </c>
      <c r="H119" s="158" t="s">
        <v>855</v>
      </c>
      <c r="I119" s="165" t="s">
        <v>850</v>
      </c>
      <c r="J119" s="170" t="s">
        <v>866</v>
      </c>
      <c r="K119" s="162">
        <v>695.029</v>
      </c>
      <c r="L119" s="164">
        <v>895.029</v>
      </c>
      <c r="M119" s="164">
        <f t="shared" si="24"/>
        <v>200</v>
      </c>
      <c r="N119" s="72">
        <v>0</v>
      </c>
      <c r="O119" s="69" t="s">
        <v>850</v>
      </c>
      <c r="P119" s="53" t="s">
        <v>1258</v>
      </c>
      <c r="Q119" s="62"/>
      <c r="R119" s="62" t="s">
        <v>437</v>
      </c>
      <c r="S119" s="58" t="s">
        <v>332</v>
      </c>
      <c r="T119" s="59" t="s">
        <v>550</v>
      </c>
      <c r="U119" s="60" t="s">
        <v>334</v>
      </c>
      <c r="V119" s="44"/>
      <c r="W119" s="89" t="s">
        <v>38</v>
      </c>
      <c r="X119" s="45">
        <v>82</v>
      </c>
      <c r="Y119" s="89" t="s">
        <v>38</v>
      </c>
      <c r="Z119" s="46"/>
      <c r="AA119" s="60"/>
      <c r="AB119" s="44"/>
      <c r="AC119" s="89" t="s">
        <v>38</v>
      </c>
      <c r="AD119" s="45"/>
      <c r="AE119" s="89" t="s">
        <v>38</v>
      </c>
      <c r="AF119" s="46"/>
      <c r="AG119" s="60"/>
      <c r="AH119" s="44"/>
      <c r="AI119" s="89" t="s">
        <v>38</v>
      </c>
      <c r="AJ119" s="45"/>
      <c r="AK119" s="89" t="s">
        <v>38</v>
      </c>
      <c r="AL119" s="46"/>
      <c r="AM119" s="61"/>
      <c r="AN119" s="39" t="s">
        <v>820</v>
      </c>
      <c r="AO119" s="121"/>
      <c r="AP119" s="121" t="s">
        <v>22</v>
      </c>
      <c r="AQ119" s="122"/>
    </row>
    <row r="120" spans="1:43" ht="139.5" customHeight="1" x14ac:dyDescent="0.15">
      <c r="A120" s="52">
        <v>82</v>
      </c>
      <c r="B120" s="53" t="s">
        <v>425</v>
      </c>
      <c r="C120" s="53" t="s">
        <v>335</v>
      </c>
      <c r="D120" s="53" t="s">
        <v>325</v>
      </c>
      <c r="E120" s="162">
        <v>400</v>
      </c>
      <c r="F120" s="163">
        <v>3600</v>
      </c>
      <c r="G120" s="164">
        <v>3600</v>
      </c>
      <c r="H120" s="158" t="s">
        <v>855</v>
      </c>
      <c r="I120" s="165" t="s">
        <v>850</v>
      </c>
      <c r="J120" s="170" t="s">
        <v>866</v>
      </c>
      <c r="K120" s="162">
        <v>200</v>
      </c>
      <c r="L120" s="164">
        <v>0</v>
      </c>
      <c r="M120" s="164">
        <f t="shared" si="24"/>
        <v>-200</v>
      </c>
      <c r="N120" s="72">
        <v>0</v>
      </c>
      <c r="O120" s="69" t="s">
        <v>850</v>
      </c>
      <c r="P120" s="53" t="s">
        <v>1168</v>
      </c>
      <c r="Q120" s="62" t="s">
        <v>1259</v>
      </c>
      <c r="R120" s="62" t="s">
        <v>437</v>
      </c>
      <c r="S120" s="58" t="s">
        <v>332</v>
      </c>
      <c r="T120" s="59" t="s">
        <v>550</v>
      </c>
      <c r="U120" s="60" t="s">
        <v>334</v>
      </c>
      <c r="V120" s="44"/>
      <c r="W120" s="89" t="s">
        <v>38</v>
      </c>
      <c r="X120" s="45">
        <v>83</v>
      </c>
      <c r="Y120" s="89" t="s">
        <v>38</v>
      </c>
      <c r="Z120" s="46"/>
      <c r="AA120" s="60"/>
      <c r="AB120" s="44"/>
      <c r="AC120" s="89" t="s">
        <v>38</v>
      </c>
      <c r="AD120" s="45"/>
      <c r="AE120" s="89" t="s">
        <v>38</v>
      </c>
      <c r="AF120" s="46"/>
      <c r="AG120" s="60"/>
      <c r="AH120" s="44"/>
      <c r="AI120" s="89" t="s">
        <v>38</v>
      </c>
      <c r="AJ120" s="45"/>
      <c r="AK120" s="89" t="s">
        <v>38</v>
      </c>
      <c r="AL120" s="46"/>
      <c r="AM120" s="61"/>
      <c r="AN120" s="39" t="s">
        <v>820</v>
      </c>
      <c r="AO120" s="121"/>
      <c r="AP120" s="121"/>
      <c r="AQ120" s="122"/>
    </row>
    <row r="121" spans="1:43" ht="57" customHeight="1" x14ac:dyDescent="0.15">
      <c r="A121" s="52">
        <v>83</v>
      </c>
      <c r="B121" s="53" t="s">
        <v>426</v>
      </c>
      <c r="C121" s="53" t="s">
        <v>616</v>
      </c>
      <c r="D121" s="53" t="s">
        <v>791</v>
      </c>
      <c r="E121" s="162">
        <v>1308.8389999999999</v>
      </c>
      <c r="F121" s="164">
        <v>1308.8389999999999</v>
      </c>
      <c r="G121" s="164">
        <v>1126.876</v>
      </c>
      <c r="H121" s="158" t="s">
        <v>855</v>
      </c>
      <c r="I121" s="165" t="s">
        <v>850</v>
      </c>
      <c r="J121" s="170" t="s">
        <v>865</v>
      </c>
      <c r="K121" s="162">
        <v>1436.587</v>
      </c>
      <c r="L121" s="164">
        <v>1500.58</v>
      </c>
      <c r="M121" s="164">
        <f t="shared" si="24"/>
        <v>63.992999999999938</v>
      </c>
      <c r="N121" s="70">
        <v>0</v>
      </c>
      <c r="O121" s="69" t="s">
        <v>850</v>
      </c>
      <c r="P121" s="71" t="s">
        <v>1143</v>
      </c>
      <c r="Q121" s="62"/>
      <c r="R121" s="62" t="s">
        <v>437</v>
      </c>
      <c r="S121" s="58" t="s">
        <v>349</v>
      </c>
      <c r="T121" s="59" t="s">
        <v>550</v>
      </c>
      <c r="U121" s="60" t="s">
        <v>334</v>
      </c>
      <c r="V121" s="44"/>
      <c r="W121" s="89" t="s">
        <v>38</v>
      </c>
      <c r="X121" s="45">
        <v>84</v>
      </c>
      <c r="Y121" s="89" t="s">
        <v>38</v>
      </c>
      <c r="Z121" s="46"/>
      <c r="AA121" s="60"/>
      <c r="AB121" s="44"/>
      <c r="AC121" s="89" t="s">
        <v>38</v>
      </c>
      <c r="AD121" s="45"/>
      <c r="AE121" s="89" t="s">
        <v>38</v>
      </c>
      <c r="AF121" s="46"/>
      <c r="AG121" s="60"/>
      <c r="AH121" s="44"/>
      <c r="AI121" s="89" t="s">
        <v>38</v>
      </c>
      <c r="AJ121" s="45"/>
      <c r="AK121" s="89" t="s">
        <v>38</v>
      </c>
      <c r="AL121" s="46"/>
      <c r="AM121" s="61"/>
      <c r="AN121" s="39" t="s">
        <v>37</v>
      </c>
      <c r="AO121" s="121"/>
      <c r="AP121" s="121" t="s">
        <v>22</v>
      </c>
      <c r="AQ121" s="122"/>
    </row>
    <row r="122" spans="1:43" ht="118.5" customHeight="1" x14ac:dyDescent="0.15">
      <c r="A122" s="52">
        <v>84</v>
      </c>
      <c r="B122" s="53" t="s">
        <v>427</v>
      </c>
      <c r="C122" s="53" t="s">
        <v>617</v>
      </c>
      <c r="D122" s="53" t="s">
        <v>325</v>
      </c>
      <c r="E122" s="162">
        <v>20322.088</v>
      </c>
      <c r="F122" s="163">
        <v>25618.582137000001</v>
      </c>
      <c r="G122" s="164">
        <v>25548.151946000002</v>
      </c>
      <c r="H122" s="158" t="s">
        <v>855</v>
      </c>
      <c r="I122" s="165" t="s">
        <v>850</v>
      </c>
      <c r="J122" s="170" t="s">
        <v>867</v>
      </c>
      <c r="K122" s="162">
        <v>20349</v>
      </c>
      <c r="L122" s="164">
        <v>22300</v>
      </c>
      <c r="M122" s="164">
        <f t="shared" si="24"/>
        <v>1951</v>
      </c>
      <c r="N122" s="72">
        <v>0</v>
      </c>
      <c r="O122" s="19" t="s">
        <v>850</v>
      </c>
      <c r="P122" s="20" t="s">
        <v>1144</v>
      </c>
      <c r="Q122" s="62" t="s">
        <v>1150</v>
      </c>
      <c r="R122" s="62" t="s">
        <v>437</v>
      </c>
      <c r="S122" s="58" t="s">
        <v>332</v>
      </c>
      <c r="T122" s="63" t="s">
        <v>564</v>
      </c>
      <c r="U122" s="60" t="s">
        <v>334</v>
      </c>
      <c r="V122" s="44"/>
      <c r="W122" s="89" t="s">
        <v>38</v>
      </c>
      <c r="X122" s="45">
        <v>85</v>
      </c>
      <c r="Y122" s="89" t="s">
        <v>38</v>
      </c>
      <c r="Z122" s="46"/>
      <c r="AA122" s="60"/>
      <c r="AB122" s="44"/>
      <c r="AC122" s="89" t="s">
        <v>38</v>
      </c>
      <c r="AD122" s="45"/>
      <c r="AE122" s="89" t="s">
        <v>38</v>
      </c>
      <c r="AF122" s="46"/>
      <c r="AG122" s="60"/>
      <c r="AH122" s="44"/>
      <c r="AI122" s="89" t="s">
        <v>38</v>
      </c>
      <c r="AJ122" s="45"/>
      <c r="AK122" s="89" t="s">
        <v>38</v>
      </c>
      <c r="AL122" s="46"/>
      <c r="AM122" s="61"/>
      <c r="AN122" s="39" t="s">
        <v>629</v>
      </c>
      <c r="AO122" s="121"/>
      <c r="AP122" s="121" t="s">
        <v>22</v>
      </c>
      <c r="AQ122" s="122"/>
    </row>
    <row r="123" spans="1:43" ht="63" customHeight="1" x14ac:dyDescent="0.15">
      <c r="A123" s="52">
        <v>85</v>
      </c>
      <c r="B123" s="53" t="s">
        <v>428</v>
      </c>
      <c r="C123" s="53" t="s">
        <v>609</v>
      </c>
      <c r="D123" s="53" t="s">
        <v>791</v>
      </c>
      <c r="E123" s="162">
        <v>3450</v>
      </c>
      <c r="F123" s="163">
        <v>1935.326</v>
      </c>
      <c r="G123" s="164">
        <v>1880.7786000000001</v>
      </c>
      <c r="H123" s="158" t="s">
        <v>855</v>
      </c>
      <c r="I123" s="165" t="s">
        <v>850</v>
      </c>
      <c r="J123" s="170" t="s">
        <v>865</v>
      </c>
      <c r="K123" s="162">
        <v>3450</v>
      </c>
      <c r="L123" s="164">
        <v>3450</v>
      </c>
      <c r="M123" s="161">
        <f t="shared" si="24"/>
        <v>0</v>
      </c>
      <c r="N123" s="18">
        <v>0</v>
      </c>
      <c r="O123" s="19" t="s">
        <v>850</v>
      </c>
      <c r="P123" s="73" t="s">
        <v>1159</v>
      </c>
      <c r="Q123" s="62"/>
      <c r="R123" s="62" t="s">
        <v>436</v>
      </c>
      <c r="S123" s="58" t="s">
        <v>332</v>
      </c>
      <c r="T123" s="63" t="s">
        <v>589</v>
      </c>
      <c r="U123" s="60" t="s">
        <v>334</v>
      </c>
      <c r="V123" s="44"/>
      <c r="W123" s="89" t="s">
        <v>38</v>
      </c>
      <c r="X123" s="45">
        <v>86</v>
      </c>
      <c r="Y123" s="89" t="s">
        <v>38</v>
      </c>
      <c r="Z123" s="46"/>
      <c r="AA123" s="60"/>
      <c r="AB123" s="44"/>
      <c r="AC123" s="89" t="s">
        <v>38</v>
      </c>
      <c r="AD123" s="45"/>
      <c r="AE123" s="89" t="s">
        <v>38</v>
      </c>
      <c r="AF123" s="46"/>
      <c r="AG123" s="60"/>
      <c r="AH123" s="44"/>
      <c r="AI123" s="89" t="s">
        <v>38</v>
      </c>
      <c r="AJ123" s="45"/>
      <c r="AK123" s="89" t="s">
        <v>38</v>
      </c>
      <c r="AL123" s="46"/>
      <c r="AM123" s="61"/>
      <c r="AN123" s="39" t="s">
        <v>629</v>
      </c>
      <c r="AO123" s="121"/>
      <c r="AP123" s="121" t="s">
        <v>22</v>
      </c>
      <c r="AQ123" s="122"/>
    </row>
    <row r="124" spans="1:43" ht="155.25" customHeight="1" x14ac:dyDescent="0.15">
      <c r="A124" s="52">
        <v>86</v>
      </c>
      <c r="B124" s="53" t="s">
        <v>429</v>
      </c>
      <c r="C124" s="53" t="s">
        <v>618</v>
      </c>
      <c r="D124" s="53" t="s">
        <v>325</v>
      </c>
      <c r="E124" s="162">
        <v>3083.3879999999999</v>
      </c>
      <c r="F124" s="163">
        <v>2962.7829999999999</v>
      </c>
      <c r="G124" s="164">
        <v>2811.2710360000001</v>
      </c>
      <c r="H124" s="158" t="s">
        <v>950</v>
      </c>
      <c r="I124" s="165" t="s">
        <v>850</v>
      </c>
      <c r="J124" s="166" t="s">
        <v>977</v>
      </c>
      <c r="K124" s="162">
        <v>3067.8429999999998</v>
      </c>
      <c r="L124" s="164">
        <v>3068.2069999999999</v>
      </c>
      <c r="M124" s="164">
        <f t="shared" si="24"/>
        <v>0.36400000000003274</v>
      </c>
      <c r="N124" s="48">
        <v>0</v>
      </c>
      <c r="O124" s="69" t="s">
        <v>850</v>
      </c>
      <c r="P124" s="53" t="s">
        <v>1169</v>
      </c>
      <c r="Q124" s="62"/>
      <c r="R124" s="62" t="s">
        <v>437</v>
      </c>
      <c r="S124" s="58" t="s">
        <v>349</v>
      </c>
      <c r="T124" s="59" t="s">
        <v>550</v>
      </c>
      <c r="U124" s="60" t="s">
        <v>334</v>
      </c>
      <c r="V124" s="44"/>
      <c r="W124" s="89" t="s">
        <v>38</v>
      </c>
      <c r="X124" s="45">
        <v>87</v>
      </c>
      <c r="Y124" s="89" t="s">
        <v>38</v>
      </c>
      <c r="Z124" s="46"/>
      <c r="AA124" s="60"/>
      <c r="AB124" s="44"/>
      <c r="AC124" s="89" t="s">
        <v>38</v>
      </c>
      <c r="AD124" s="45"/>
      <c r="AE124" s="89" t="s">
        <v>38</v>
      </c>
      <c r="AF124" s="46"/>
      <c r="AG124" s="60"/>
      <c r="AH124" s="44"/>
      <c r="AI124" s="89" t="s">
        <v>38</v>
      </c>
      <c r="AJ124" s="45"/>
      <c r="AK124" s="89" t="s">
        <v>38</v>
      </c>
      <c r="AL124" s="46"/>
      <c r="AM124" s="61"/>
      <c r="AN124" s="39" t="s">
        <v>821</v>
      </c>
      <c r="AO124" s="121" t="s">
        <v>22</v>
      </c>
      <c r="AP124" s="121" t="s">
        <v>22</v>
      </c>
      <c r="AQ124" s="122"/>
    </row>
    <row r="125" spans="1:43" ht="50.25" customHeight="1" x14ac:dyDescent="0.15">
      <c r="A125" s="52">
        <v>87</v>
      </c>
      <c r="B125" s="53" t="s">
        <v>430</v>
      </c>
      <c r="C125" s="53" t="s">
        <v>616</v>
      </c>
      <c r="D125" s="53" t="s">
        <v>325</v>
      </c>
      <c r="E125" s="162">
        <v>868.11500000000001</v>
      </c>
      <c r="F125" s="164">
        <v>868.11500000000001</v>
      </c>
      <c r="G125" s="164">
        <v>769.26687800000002</v>
      </c>
      <c r="H125" s="158" t="s">
        <v>855</v>
      </c>
      <c r="I125" s="165" t="s">
        <v>850</v>
      </c>
      <c r="J125" s="170" t="s">
        <v>865</v>
      </c>
      <c r="K125" s="162">
        <v>868.11500000000001</v>
      </c>
      <c r="L125" s="164">
        <v>730.29399999999998</v>
      </c>
      <c r="M125" s="161">
        <f t="shared" si="24"/>
        <v>-137.82100000000003</v>
      </c>
      <c r="N125" s="18">
        <v>0</v>
      </c>
      <c r="O125" s="19" t="s">
        <v>850</v>
      </c>
      <c r="P125" s="20" t="s">
        <v>1160</v>
      </c>
      <c r="Q125" s="62"/>
      <c r="R125" s="62" t="s">
        <v>436</v>
      </c>
      <c r="S125" s="58" t="s">
        <v>332</v>
      </c>
      <c r="T125" s="59" t="s">
        <v>550</v>
      </c>
      <c r="U125" s="60" t="s">
        <v>334</v>
      </c>
      <c r="V125" s="44"/>
      <c r="W125" s="89" t="s">
        <v>38</v>
      </c>
      <c r="X125" s="45">
        <v>88</v>
      </c>
      <c r="Y125" s="89" t="s">
        <v>38</v>
      </c>
      <c r="Z125" s="46"/>
      <c r="AA125" s="60"/>
      <c r="AB125" s="44"/>
      <c r="AC125" s="89" t="s">
        <v>38</v>
      </c>
      <c r="AD125" s="45"/>
      <c r="AE125" s="89" t="s">
        <v>38</v>
      </c>
      <c r="AF125" s="46"/>
      <c r="AG125" s="60"/>
      <c r="AH125" s="44"/>
      <c r="AI125" s="89" t="s">
        <v>38</v>
      </c>
      <c r="AJ125" s="45"/>
      <c r="AK125" s="89" t="s">
        <v>38</v>
      </c>
      <c r="AL125" s="46"/>
      <c r="AM125" s="61"/>
      <c r="AN125" s="39" t="s">
        <v>629</v>
      </c>
      <c r="AO125" s="121"/>
      <c r="AP125" s="121"/>
      <c r="AQ125" s="122" t="s">
        <v>19</v>
      </c>
    </row>
    <row r="126" spans="1:43" ht="84.75" customHeight="1" x14ac:dyDescent="0.15">
      <c r="A126" s="52">
        <v>88</v>
      </c>
      <c r="B126" s="53" t="s">
        <v>431</v>
      </c>
      <c r="C126" s="53" t="s">
        <v>619</v>
      </c>
      <c r="D126" s="53" t="s">
        <v>791</v>
      </c>
      <c r="E126" s="162">
        <v>69.787000000000006</v>
      </c>
      <c r="F126" s="164">
        <v>69.787000000000006</v>
      </c>
      <c r="G126" s="164">
        <v>54.286582000000003</v>
      </c>
      <c r="H126" s="158" t="s">
        <v>855</v>
      </c>
      <c r="I126" s="165" t="s">
        <v>850</v>
      </c>
      <c r="J126" s="170" t="s">
        <v>866</v>
      </c>
      <c r="K126" s="162">
        <v>69.971000000000004</v>
      </c>
      <c r="L126" s="164">
        <v>69.971000000000004</v>
      </c>
      <c r="M126" s="161">
        <f t="shared" si="24"/>
        <v>0</v>
      </c>
      <c r="N126" s="18">
        <v>0</v>
      </c>
      <c r="O126" s="19" t="s">
        <v>850</v>
      </c>
      <c r="P126" s="20" t="s">
        <v>1161</v>
      </c>
      <c r="Q126" s="62"/>
      <c r="R126" s="62" t="s">
        <v>436</v>
      </c>
      <c r="S126" s="58" t="s">
        <v>349</v>
      </c>
      <c r="T126" s="59" t="s">
        <v>550</v>
      </c>
      <c r="U126" s="60" t="s">
        <v>334</v>
      </c>
      <c r="V126" s="44"/>
      <c r="W126" s="89" t="s">
        <v>38</v>
      </c>
      <c r="X126" s="45">
        <v>89</v>
      </c>
      <c r="Y126" s="89" t="s">
        <v>38</v>
      </c>
      <c r="Z126" s="46"/>
      <c r="AA126" s="60"/>
      <c r="AB126" s="44"/>
      <c r="AC126" s="89" t="s">
        <v>38</v>
      </c>
      <c r="AD126" s="45"/>
      <c r="AE126" s="89" t="s">
        <v>38</v>
      </c>
      <c r="AF126" s="46"/>
      <c r="AG126" s="60"/>
      <c r="AH126" s="44"/>
      <c r="AI126" s="89" t="s">
        <v>38</v>
      </c>
      <c r="AJ126" s="45"/>
      <c r="AK126" s="89" t="s">
        <v>38</v>
      </c>
      <c r="AL126" s="46"/>
      <c r="AM126" s="61"/>
      <c r="AN126" s="39" t="s">
        <v>820</v>
      </c>
      <c r="AO126" s="121"/>
      <c r="AP126" s="121"/>
      <c r="AQ126" s="122"/>
    </row>
    <row r="127" spans="1:43" ht="57" customHeight="1" x14ac:dyDescent="0.15">
      <c r="A127" s="52">
        <v>89</v>
      </c>
      <c r="B127" s="53" t="s">
        <v>432</v>
      </c>
      <c r="C127" s="53" t="s">
        <v>619</v>
      </c>
      <c r="D127" s="53" t="s">
        <v>791</v>
      </c>
      <c r="E127" s="162">
        <v>939.00599999999997</v>
      </c>
      <c r="F127" s="164">
        <v>766.13043700000003</v>
      </c>
      <c r="G127" s="164">
        <v>709.60248200000001</v>
      </c>
      <c r="H127" s="158" t="s">
        <v>855</v>
      </c>
      <c r="I127" s="165" t="s">
        <v>850</v>
      </c>
      <c r="J127" s="170" t="s">
        <v>865</v>
      </c>
      <c r="K127" s="162">
        <v>939.00599999999997</v>
      </c>
      <c r="L127" s="164">
        <v>939.005</v>
      </c>
      <c r="M127" s="161">
        <f>L127-K127</f>
        <v>-9.9999999997635314E-4</v>
      </c>
      <c r="N127" s="18">
        <v>0</v>
      </c>
      <c r="O127" s="19" t="s">
        <v>850</v>
      </c>
      <c r="P127" s="20" t="s">
        <v>1170</v>
      </c>
      <c r="Q127" s="62"/>
      <c r="R127" s="62" t="s">
        <v>436</v>
      </c>
      <c r="S127" s="58" t="s">
        <v>332</v>
      </c>
      <c r="T127" s="59" t="s">
        <v>550</v>
      </c>
      <c r="U127" s="60" t="s">
        <v>334</v>
      </c>
      <c r="V127" s="44"/>
      <c r="W127" s="89" t="s">
        <v>38</v>
      </c>
      <c r="X127" s="45">
        <v>90</v>
      </c>
      <c r="Y127" s="89" t="s">
        <v>38</v>
      </c>
      <c r="Z127" s="46"/>
      <c r="AA127" s="60"/>
      <c r="AB127" s="44"/>
      <c r="AC127" s="89" t="s">
        <v>38</v>
      </c>
      <c r="AD127" s="45"/>
      <c r="AE127" s="89" t="s">
        <v>38</v>
      </c>
      <c r="AF127" s="46"/>
      <c r="AG127" s="60"/>
      <c r="AH127" s="44"/>
      <c r="AI127" s="89" t="s">
        <v>38</v>
      </c>
      <c r="AJ127" s="45"/>
      <c r="AK127" s="89" t="s">
        <v>38</v>
      </c>
      <c r="AL127" s="46"/>
      <c r="AM127" s="61"/>
      <c r="AN127" s="39" t="s">
        <v>629</v>
      </c>
      <c r="AO127" s="121"/>
      <c r="AP127" s="121" t="s">
        <v>22</v>
      </c>
      <c r="AQ127" s="122"/>
    </row>
    <row r="128" spans="1:43" ht="114.75" customHeight="1" x14ac:dyDescent="0.15">
      <c r="A128" s="52">
        <v>90</v>
      </c>
      <c r="B128" s="53" t="s">
        <v>433</v>
      </c>
      <c r="C128" s="53" t="s">
        <v>619</v>
      </c>
      <c r="D128" s="53" t="s">
        <v>791</v>
      </c>
      <c r="E128" s="162">
        <v>333.43599999999998</v>
      </c>
      <c r="F128" s="164">
        <v>333.43599999999998</v>
      </c>
      <c r="G128" s="164">
        <v>262.38856900000002</v>
      </c>
      <c r="H128" s="158" t="s">
        <v>855</v>
      </c>
      <c r="I128" s="165" t="s">
        <v>850</v>
      </c>
      <c r="J128" s="170" t="s">
        <v>866</v>
      </c>
      <c r="K128" s="162">
        <v>333.62299999999999</v>
      </c>
      <c r="L128" s="164">
        <v>357.154</v>
      </c>
      <c r="M128" s="161">
        <f t="shared" si="24"/>
        <v>23.531000000000006</v>
      </c>
      <c r="N128" s="18">
        <v>0</v>
      </c>
      <c r="O128" s="19" t="s">
        <v>850</v>
      </c>
      <c r="P128" s="20" t="s">
        <v>1162</v>
      </c>
      <c r="Q128" s="62"/>
      <c r="R128" s="62" t="s">
        <v>436</v>
      </c>
      <c r="S128" s="58" t="s">
        <v>332</v>
      </c>
      <c r="T128" s="59" t="s">
        <v>550</v>
      </c>
      <c r="U128" s="60" t="s">
        <v>334</v>
      </c>
      <c r="V128" s="44"/>
      <c r="W128" s="89" t="s">
        <v>38</v>
      </c>
      <c r="X128" s="45">
        <v>91</v>
      </c>
      <c r="Y128" s="89" t="s">
        <v>38</v>
      </c>
      <c r="Z128" s="46"/>
      <c r="AA128" s="60"/>
      <c r="AB128" s="44"/>
      <c r="AC128" s="89" t="s">
        <v>38</v>
      </c>
      <c r="AD128" s="45"/>
      <c r="AE128" s="89" t="s">
        <v>38</v>
      </c>
      <c r="AF128" s="46"/>
      <c r="AG128" s="60"/>
      <c r="AH128" s="44"/>
      <c r="AI128" s="89" t="s">
        <v>38</v>
      </c>
      <c r="AJ128" s="45"/>
      <c r="AK128" s="89" t="s">
        <v>38</v>
      </c>
      <c r="AL128" s="46"/>
      <c r="AM128" s="61"/>
      <c r="AN128" s="39" t="s">
        <v>820</v>
      </c>
      <c r="AO128" s="121"/>
      <c r="AP128" s="121"/>
      <c r="AQ128" s="122"/>
    </row>
    <row r="129" spans="1:43" ht="97.5" customHeight="1" x14ac:dyDescent="0.15">
      <c r="A129" s="52">
        <v>91</v>
      </c>
      <c r="B129" s="53" t="s">
        <v>434</v>
      </c>
      <c r="C129" s="53" t="s">
        <v>619</v>
      </c>
      <c r="D129" s="53" t="s">
        <v>791</v>
      </c>
      <c r="E129" s="162">
        <v>1200</v>
      </c>
      <c r="F129" s="163">
        <v>986.84799999999996</v>
      </c>
      <c r="G129" s="164">
        <v>908.45909600000005</v>
      </c>
      <c r="H129" s="158" t="s">
        <v>855</v>
      </c>
      <c r="I129" s="165" t="s">
        <v>850</v>
      </c>
      <c r="J129" s="170" t="s">
        <v>866</v>
      </c>
      <c r="K129" s="162">
        <v>1480</v>
      </c>
      <c r="L129" s="164">
        <v>1560</v>
      </c>
      <c r="M129" s="161">
        <f t="shared" si="24"/>
        <v>80</v>
      </c>
      <c r="N129" s="18">
        <v>0</v>
      </c>
      <c r="O129" s="19" t="s">
        <v>850</v>
      </c>
      <c r="P129" s="53" t="s">
        <v>1163</v>
      </c>
      <c r="Q129" s="62"/>
      <c r="R129" s="62" t="s">
        <v>436</v>
      </c>
      <c r="S129" s="58" t="s">
        <v>349</v>
      </c>
      <c r="T129" s="59" t="s">
        <v>550</v>
      </c>
      <c r="U129" s="60" t="s">
        <v>334</v>
      </c>
      <c r="V129" s="44"/>
      <c r="W129" s="89" t="s">
        <v>38</v>
      </c>
      <c r="X129" s="45">
        <v>92</v>
      </c>
      <c r="Y129" s="89" t="s">
        <v>38</v>
      </c>
      <c r="Z129" s="46"/>
      <c r="AA129" s="60"/>
      <c r="AB129" s="44"/>
      <c r="AC129" s="89" t="s">
        <v>38</v>
      </c>
      <c r="AD129" s="45"/>
      <c r="AE129" s="89" t="s">
        <v>38</v>
      </c>
      <c r="AF129" s="46"/>
      <c r="AG129" s="60"/>
      <c r="AH129" s="44"/>
      <c r="AI129" s="89" t="s">
        <v>38</v>
      </c>
      <c r="AJ129" s="45"/>
      <c r="AK129" s="89" t="s">
        <v>38</v>
      </c>
      <c r="AL129" s="46"/>
      <c r="AM129" s="61"/>
      <c r="AN129" s="39" t="s">
        <v>820</v>
      </c>
      <c r="AO129" s="121"/>
      <c r="AP129" s="121" t="s">
        <v>22</v>
      </c>
      <c r="AQ129" s="122"/>
    </row>
    <row r="130" spans="1:43" ht="50.25" customHeight="1" x14ac:dyDescent="0.15">
      <c r="A130" s="52">
        <v>92</v>
      </c>
      <c r="B130" s="53" t="s">
        <v>798</v>
      </c>
      <c r="C130" s="53" t="s">
        <v>620</v>
      </c>
      <c r="D130" s="53" t="s">
        <v>659</v>
      </c>
      <c r="E130" s="162">
        <v>271.89999999999998</v>
      </c>
      <c r="F130" s="164">
        <v>271.89999999999998</v>
      </c>
      <c r="G130" s="164">
        <v>188.304</v>
      </c>
      <c r="H130" s="158" t="s">
        <v>855</v>
      </c>
      <c r="I130" s="165" t="s">
        <v>850</v>
      </c>
      <c r="J130" s="170" t="s">
        <v>866</v>
      </c>
      <c r="K130" s="162">
        <v>183.12200000000001</v>
      </c>
      <c r="L130" s="164">
        <v>167.20699999999999</v>
      </c>
      <c r="M130" s="161">
        <f t="shared" si="24"/>
        <v>-15.91500000000002</v>
      </c>
      <c r="N130" s="68">
        <v>0</v>
      </c>
      <c r="O130" s="69" t="s">
        <v>850</v>
      </c>
      <c r="P130" s="71" t="s">
        <v>1145</v>
      </c>
      <c r="Q130" s="62"/>
      <c r="R130" s="62" t="s">
        <v>444</v>
      </c>
      <c r="S130" s="58" t="s">
        <v>332</v>
      </c>
      <c r="T130" s="59" t="s">
        <v>628</v>
      </c>
      <c r="U130" s="60" t="s">
        <v>334</v>
      </c>
      <c r="V130" s="44"/>
      <c r="W130" s="89" t="s">
        <v>38</v>
      </c>
      <c r="X130" s="45">
        <v>94</v>
      </c>
      <c r="Y130" s="89" t="s">
        <v>38</v>
      </c>
      <c r="Z130" s="46"/>
      <c r="AA130" s="60"/>
      <c r="AB130" s="44"/>
      <c r="AC130" s="89" t="s">
        <v>38</v>
      </c>
      <c r="AD130" s="45"/>
      <c r="AE130" s="89" t="s">
        <v>38</v>
      </c>
      <c r="AF130" s="46"/>
      <c r="AG130" s="60"/>
      <c r="AH130" s="44"/>
      <c r="AI130" s="89" t="s">
        <v>38</v>
      </c>
      <c r="AJ130" s="45"/>
      <c r="AK130" s="89" t="s">
        <v>38</v>
      </c>
      <c r="AL130" s="46"/>
      <c r="AM130" s="61"/>
      <c r="AN130" s="39" t="s">
        <v>820</v>
      </c>
      <c r="AO130" s="121"/>
      <c r="AP130" s="121" t="s">
        <v>22</v>
      </c>
      <c r="AQ130" s="122"/>
    </row>
    <row r="131" spans="1:43" ht="50.25" customHeight="1" x14ac:dyDescent="0.15">
      <c r="A131" s="52">
        <v>93</v>
      </c>
      <c r="B131" s="53" t="s">
        <v>440</v>
      </c>
      <c r="C131" s="53" t="s">
        <v>620</v>
      </c>
      <c r="D131" s="53" t="s">
        <v>659</v>
      </c>
      <c r="E131" s="162">
        <v>10</v>
      </c>
      <c r="F131" s="164">
        <v>10</v>
      </c>
      <c r="G131" s="164">
        <v>0</v>
      </c>
      <c r="H131" s="158" t="s">
        <v>855</v>
      </c>
      <c r="I131" s="165" t="s">
        <v>850</v>
      </c>
      <c r="J131" s="170" t="s">
        <v>866</v>
      </c>
      <c r="K131" s="162">
        <v>10</v>
      </c>
      <c r="L131" s="164">
        <v>7</v>
      </c>
      <c r="M131" s="161">
        <f t="shared" si="24"/>
        <v>-3</v>
      </c>
      <c r="N131" s="68">
        <v>0</v>
      </c>
      <c r="O131" s="19" t="s">
        <v>850</v>
      </c>
      <c r="P131" s="20" t="s">
        <v>1146</v>
      </c>
      <c r="Q131" s="62"/>
      <c r="R131" s="62" t="s">
        <v>444</v>
      </c>
      <c r="S131" s="58" t="s">
        <v>332</v>
      </c>
      <c r="T131" s="59" t="s">
        <v>628</v>
      </c>
      <c r="U131" s="60" t="s">
        <v>334</v>
      </c>
      <c r="V131" s="44"/>
      <c r="W131" s="89" t="s">
        <v>38</v>
      </c>
      <c r="X131" s="45">
        <v>95</v>
      </c>
      <c r="Y131" s="89" t="s">
        <v>38</v>
      </c>
      <c r="Z131" s="46"/>
      <c r="AA131" s="60"/>
      <c r="AB131" s="44"/>
      <c r="AC131" s="89" t="s">
        <v>38</v>
      </c>
      <c r="AD131" s="45"/>
      <c r="AE131" s="89" t="s">
        <v>38</v>
      </c>
      <c r="AF131" s="46"/>
      <c r="AG131" s="60"/>
      <c r="AH131" s="44"/>
      <c r="AI131" s="89" t="s">
        <v>38</v>
      </c>
      <c r="AJ131" s="45"/>
      <c r="AK131" s="89" t="s">
        <v>38</v>
      </c>
      <c r="AL131" s="46"/>
      <c r="AM131" s="61"/>
      <c r="AN131" s="39" t="s">
        <v>820</v>
      </c>
      <c r="AO131" s="121" t="s">
        <v>22</v>
      </c>
      <c r="AP131" s="121"/>
      <c r="AQ131" s="122"/>
    </row>
    <row r="132" spans="1:43" ht="130.5" customHeight="1" x14ac:dyDescent="0.15">
      <c r="A132" s="52">
        <v>94</v>
      </c>
      <c r="B132" s="53" t="s">
        <v>441</v>
      </c>
      <c r="C132" s="53" t="s">
        <v>620</v>
      </c>
      <c r="D132" s="53" t="s">
        <v>659</v>
      </c>
      <c r="E132" s="162">
        <v>1173.018</v>
      </c>
      <c r="F132" s="163">
        <v>54.387</v>
      </c>
      <c r="G132" s="164">
        <v>38.597051999999998</v>
      </c>
      <c r="H132" s="158" t="s">
        <v>855</v>
      </c>
      <c r="I132" s="165" t="s">
        <v>850</v>
      </c>
      <c r="J132" s="170" t="s">
        <v>866</v>
      </c>
      <c r="K132" s="162">
        <v>1183.018</v>
      </c>
      <c r="L132" s="164">
        <v>1190.4880000000001</v>
      </c>
      <c r="M132" s="161">
        <f t="shared" si="24"/>
        <v>7.4700000000000273</v>
      </c>
      <c r="N132" s="106">
        <v>0</v>
      </c>
      <c r="O132" s="107" t="s">
        <v>850</v>
      </c>
      <c r="P132" s="108" t="s">
        <v>1147</v>
      </c>
      <c r="Q132" s="62"/>
      <c r="R132" s="62" t="s">
        <v>444</v>
      </c>
      <c r="S132" s="58" t="s">
        <v>349</v>
      </c>
      <c r="T132" s="59" t="s">
        <v>628</v>
      </c>
      <c r="U132" s="60" t="s">
        <v>334</v>
      </c>
      <c r="V132" s="44"/>
      <c r="W132" s="89" t="s">
        <v>38</v>
      </c>
      <c r="X132" s="45">
        <v>96</v>
      </c>
      <c r="Y132" s="89" t="s">
        <v>38</v>
      </c>
      <c r="Z132" s="46"/>
      <c r="AA132" s="60"/>
      <c r="AB132" s="44"/>
      <c r="AC132" s="89" t="s">
        <v>38</v>
      </c>
      <c r="AD132" s="45"/>
      <c r="AE132" s="89" t="s">
        <v>38</v>
      </c>
      <c r="AF132" s="46"/>
      <c r="AG132" s="60"/>
      <c r="AH132" s="44"/>
      <c r="AI132" s="89" t="s">
        <v>38</v>
      </c>
      <c r="AJ132" s="45"/>
      <c r="AK132" s="89" t="s">
        <v>38</v>
      </c>
      <c r="AL132" s="46"/>
      <c r="AM132" s="61"/>
      <c r="AN132" s="39" t="s">
        <v>820</v>
      </c>
      <c r="AO132" s="121"/>
      <c r="AP132" s="121" t="s">
        <v>22</v>
      </c>
      <c r="AQ132" s="122"/>
    </row>
    <row r="133" spans="1:43" ht="94.5" customHeight="1" x14ac:dyDescent="0.15">
      <c r="A133" s="52">
        <v>95</v>
      </c>
      <c r="B133" s="53" t="s">
        <v>442</v>
      </c>
      <c r="C133" s="53" t="s">
        <v>620</v>
      </c>
      <c r="D133" s="53" t="s">
        <v>792</v>
      </c>
      <c r="E133" s="162">
        <v>112.236</v>
      </c>
      <c r="F133" s="164">
        <v>112.236</v>
      </c>
      <c r="G133" s="164">
        <v>106.167062</v>
      </c>
      <c r="H133" s="158" t="s">
        <v>931</v>
      </c>
      <c r="I133" s="169" t="s">
        <v>850</v>
      </c>
      <c r="J133" s="170" t="s">
        <v>1302</v>
      </c>
      <c r="K133" s="162">
        <v>142.26900000000001</v>
      </c>
      <c r="L133" s="164">
        <v>142.26599999999999</v>
      </c>
      <c r="M133" s="161">
        <f t="shared" si="24"/>
        <v>-3.0000000000143245E-3</v>
      </c>
      <c r="N133" s="68">
        <v>0</v>
      </c>
      <c r="O133" s="19" t="s">
        <v>850</v>
      </c>
      <c r="P133" s="129" t="s">
        <v>1303</v>
      </c>
      <c r="Q133" s="62"/>
      <c r="R133" s="62" t="s">
        <v>444</v>
      </c>
      <c r="S133" s="58" t="s">
        <v>349</v>
      </c>
      <c r="T133" s="59" t="s">
        <v>628</v>
      </c>
      <c r="U133" s="60" t="s">
        <v>334</v>
      </c>
      <c r="V133" s="44"/>
      <c r="W133" s="89" t="s">
        <v>38</v>
      </c>
      <c r="X133" s="45">
        <v>97</v>
      </c>
      <c r="Y133" s="89" t="s">
        <v>38</v>
      </c>
      <c r="Z133" s="46"/>
      <c r="AA133" s="60"/>
      <c r="AB133" s="44"/>
      <c r="AC133" s="89" t="s">
        <v>38</v>
      </c>
      <c r="AD133" s="45"/>
      <c r="AE133" s="89" t="s">
        <v>38</v>
      </c>
      <c r="AF133" s="46"/>
      <c r="AG133" s="60"/>
      <c r="AH133" s="44"/>
      <c r="AI133" s="89" t="s">
        <v>38</v>
      </c>
      <c r="AJ133" s="45"/>
      <c r="AK133" s="89" t="s">
        <v>38</v>
      </c>
      <c r="AL133" s="46"/>
      <c r="AM133" s="61"/>
      <c r="AN133" s="39" t="s">
        <v>822</v>
      </c>
      <c r="AO133" s="121" t="s">
        <v>22</v>
      </c>
      <c r="AP133" s="121"/>
      <c r="AQ133" s="122"/>
    </row>
    <row r="134" spans="1:43" ht="81.75" customHeight="1" x14ac:dyDescent="0.15">
      <c r="A134" s="52">
        <v>96</v>
      </c>
      <c r="B134" s="53" t="s">
        <v>443</v>
      </c>
      <c r="C134" s="53" t="s">
        <v>620</v>
      </c>
      <c r="D134" s="53" t="s">
        <v>793</v>
      </c>
      <c r="E134" s="162">
        <v>5882.47</v>
      </c>
      <c r="F134" s="163">
        <v>5494.7118099999998</v>
      </c>
      <c r="G134" s="164">
        <v>5494.7118099999998</v>
      </c>
      <c r="H134" s="158" t="s">
        <v>855</v>
      </c>
      <c r="I134" s="165" t="s">
        <v>850</v>
      </c>
      <c r="J134" s="170" t="s">
        <v>862</v>
      </c>
      <c r="K134" s="162">
        <v>8886.7669999999998</v>
      </c>
      <c r="L134" s="164">
        <v>13880.18</v>
      </c>
      <c r="M134" s="164">
        <f t="shared" si="24"/>
        <v>4993.4130000000005</v>
      </c>
      <c r="N134" s="68">
        <v>0</v>
      </c>
      <c r="O134" s="69" t="s">
        <v>850</v>
      </c>
      <c r="P134" s="53" t="s">
        <v>1133</v>
      </c>
      <c r="Q134" s="62" t="s">
        <v>1151</v>
      </c>
      <c r="R134" s="62" t="s">
        <v>444</v>
      </c>
      <c r="S134" s="58" t="s">
        <v>349</v>
      </c>
      <c r="T134" s="59" t="s">
        <v>779</v>
      </c>
      <c r="U134" s="60" t="s">
        <v>334</v>
      </c>
      <c r="V134" s="44"/>
      <c r="W134" s="89" t="s">
        <v>38</v>
      </c>
      <c r="X134" s="45">
        <v>98</v>
      </c>
      <c r="Y134" s="89" t="s">
        <v>38</v>
      </c>
      <c r="Z134" s="46"/>
      <c r="AA134" s="60"/>
      <c r="AB134" s="44"/>
      <c r="AC134" s="89" t="s">
        <v>38</v>
      </c>
      <c r="AD134" s="45"/>
      <c r="AE134" s="89" t="s">
        <v>38</v>
      </c>
      <c r="AF134" s="46"/>
      <c r="AG134" s="60"/>
      <c r="AH134" s="44"/>
      <c r="AI134" s="89" t="s">
        <v>38</v>
      </c>
      <c r="AJ134" s="45"/>
      <c r="AK134" s="89" t="s">
        <v>38</v>
      </c>
      <c r="AL134" s="46"/>
      <c r="AM134" s="61"/>
      <c r="AN134" s="39" t="s">
        <v>820</v>
      </c>
      <c r="AO134" s="121"/>
      <c r="AP134" s="121" t="s">
        <v>22</v>
      </c>
      <c r="AQ134" s="122"/>
    </row>
    <row r="135" spans="1:43" ht="77.25" customHeight="1" x14ac:dyDescent="0.15">
      <c r="A135" s="52">
        <v>97</v>
      </c>
      <c r="B135" s="53" t="s">
        <v>651</v>
      </c>
      <c r="C135" s="53" t="s">
        <v>818</v>
      </c>
      <c r="D135" s="53" t="s">
        <v>830</v>
      </c>
      <c r="E135" s="162">
        <v>950</v>
      </c>
      <c r="F135" s="164">
        <v>950</v>
      </c>
      <c r="G135" s="164">
        <v>699.23534400000005</v>
      </c>
      <c r="H135" s="158" t="s">
        <v>932</v>
      </c>
      <c r="I135" s="165" t="s">
        <v>850</v>
      </c>
      <c r="J135" s="170" t="s">
        <v>969</v>
      </c>
      <c r="K135" s="162">
        <v>950</v>
      </c>
      <c r="L135" s="164">
        <v>950</v>
      </c>
      <c r="M135" s="164">
        <f t="shared" si="24"/>
        <v>0</v>
      </c>
      <c r="N135" s="68">
        <v>0</v>
      </c>
      <c r="O135" s="19" t="s">
        <v>850</v>
      </c>
      <c r="P135" s="20" t="s">
        <v>1148</v>
      </c>
      <c r="Q135" s="62"/>
      <c r="R135" s="62" t="s">
        <v>606</v>
      </c>
      <c r="S135" s="58" t="s">
        <v>349</v>
      </c>
      <c r="T135" s="59" t="s">
        <v>622</v>
      </c>
      <c r="U135" s="60" t="s">
        <v>334</v>
      </c>
      <c r="V135" s="44" t="s">
        <v>819</v>
      </c>
      <c r="W135" s="89" t="s">
        <v>38</v>
      </c>
      <c r="X135" s="45">
        <v>2</v>
      </c>
      <c r="Y135" s="89" t="s">
        <v>38</v>
      </c>
      <c r="Z135" s="46"/>
      <c r="AA135" s="60"/>
      <c r="AB135" s="44"/>
      <c r="AC135" s="89" t="s">
        <v>38</v>
      </c>
      <c r="AD135" s="45"/>
      <c r="AE135" s="89" t="s">
        <v>38</v>
      </c>
      <c r="AF135" s="46"/>
      <c r="AG135" s="60"/>
      <c r="AH135" s="44"/>
      <c r="AI135" s="89" t="s">
        <v>38</v>
      </c>
      <c r="AJ135" s="45"/>
      <c r="AK135" s="89" t="s">
        <v>38</v>
      </c>
      <c r="AL135" s="46"/>
      <c r="AM135" s="61"/>
      <c r="AN135" s="39" t="s">
        <v>355</v>
      </c>
      <c r="AO135" s="121"/>
      <c r="AP135" s="121" t="s">
        <v>22</v>
      </c>
      <c r="AQ135" s="122"/>
    </row>
    <row r="136" spans="1:43" ht="96.75" customHeight="1" x14ac:dyDescent="0.15">
      <c r="A136" s="52">
        <v>98</v>
      </c>
      <c r="B136" s="53" t="s">
        <v>607</v>
      </c>
      <c r="C136" s="53" t="s">
        <v>818</v>
      </c>
      <c r="D136" s="53" t="s">
        <v>831</v>
      </c>
      <c r="E136" s="162">
        <v>125</v>
      </c>
      <c r="F136" s="163">
        <v>125</v>
      </c>
      <c r="G136" s="164">
        <v>124.90973200000001</v>
      </c>
      <c r="H136" s="171" t="s">
        <v>933</v>
      </c>
      <c r="I136" s="165" t="s">
        <v>850</v>
      </c>
      <c r="J136" s="170" t="s">
        <v>969</v>
      </c>
      <c r="K136" s="162">
        <v>125</v>
      </c>
      <c r="L136" s="164">
        <v>0</v>
      </c>
      <c r="M136" s="164">
        <f t="shared" si="24"/>
        <v>-125</v>
      </c>
      <c r="N136" s="68">
        <v>0</v>
      </c>
      <c r="O136" s="69" t="s">
        <v>1040</v>
      </c>
      <c r="P136" s="53" t="s">
        <v>1149</v>
      </c>
      <c r="Q136" s="62"/>
      <c r="R136" s="62" t="s">
        <v>606</v>
      </c>
      <c r="S136" s="58" t="s">
        <v>349</v>
      </c>
      <c r="T136" s="59" t="s">
        <v>622</v>
      </c>
      <c r="U136" s="60" t="s">
        <v>334</v>
      </c>
      <c r="V136" s="44" t="s">
        <v>819</v>
      </c>
      <c r="W136" s="89" t="s">
        <v>38</v>
      </c>
      <c r="X136" s="45">
        <v>3</v>
      </c>
      <c r="Y136" s="89" t="s">
        <v>38</v>
      </c>
      <c r="Z136" s="46"/>
      <c r="AA136" s="60"/>
      <c r="AB136" s="44"/>
      <c r="AC136" s="89" t="s">
        <v>38</v>
      </c>
      <c r="AD136" s="45"/>
      <c r="AE136" s="89" t="s">
        <v>38</v>
      </c>
      <c r="AF136" s="46"/>
      <c r="AG136" s="60"/>
      <c r="AH136" s="44"/>
      <c r="AI136" s="89" t="s">
        <v>38</v>
      </c>
      <c r="AJ136" s="45"/>
      <c r="AK136" s="89" t="s">
        <v>38</v>
      </c>
      <c r="AL136" s="46"/>
      <c r="AM136" s="61"/>
      <c r="AN136" s="39" t="s">
        <v>355</v>
      </c>
      <c r="AO136" s="121" t="s">
        <v>22</v>
      </c>
      <c r="AP136" s="121"/>
      <c r="AQ136" s="122"/>
    </row>
    <row r="137" spans="1:43" ht="115.5" customHeight="1" thickBot="1" x14ac:dyDescent="0.2">
      <c r="A137" s="52">
        <v>99</v>
      </c>
      <c r="B137" s="53" t="s">
        <v>652</v>
      </c>
      <c r="C137" s="53" t="s">
        <v>818</v>
      </c>
      <c r="D137" s="53" t="s">
        <v>791</v>
      </c>
      <c r="E137" s="162">
        <v>3500</v>
      </c>
      <c r="F137" s="163">
        <v>571.36400000000003</v>
      </c>
      <c r="G137" s="164">
        <v>447.40511199999997</v>
      </c>
      <c r="H137" s="171" t="s">
        <v>934</v>
      </c>
      <c r="I137" s="165" t="s">
        <v>850</v>
      </c>
      <c r="J137" s="170" t="s">
        <v>978</v>
      </c>
      <c r="K137" s="162">
        <v>5500</v>
      </c>
      <c r="L137" s="164">
        <v>8500</v>
      </c>
      <c r="M137" s="164">
        <f t="shared" si="24"/>
        <v>3000</v>
      </c>
      <c r="N137" s="70">
        <v>0</v>
      </c>
      <c r="O137" s="69" t="s">
        <v>850</v>
      </c>
      <c r="P137" s="53" t="s">
        <v>1164</v>
      </c>
      <c r="Q137" s="62" t="s">
        <v>1165</v>
      </c>
      <c r="R137" s="62" t="s">
        <v>621</v>
      </c>
      <c r="S137" s="58" t="s">
        <v>349</v>
      </c>
      <c r="T137" s="59" t="s">
        <v>1319</v>
      </c>
      <c r="U137" s="60" t="s">
        <v>334</v>
      </c>
      <c r="V137" s="44" t="s">
        <v>819</v>
      </c>
      <c r="W137" s="89" t="s">
        <v>38</v>
      </c>
      <c r="X137" s="45">
        <v>4</v>
      </c>
      <c r="Y137" s="89" t="s">
        <v>38</v>
      </c>
      <c r="Z137" s="46"/>
      <c r="AA137" s="60"/>
      <c r="AB137" s="44"/>
      <c r="AC137" s="89" t="s">
        <v>38</v>
      </c>
      <c r="AD137" s="45"/>
      <c r="AE137" s="89" t="s">
        <v>38</v>
      </c>
      <c r="AF137" s="46"/>
      <c r="AG137" s="60"/>
      <c r="AH137" s="44"/>
      <c r="AI137" s="89" t="s">
        <v>38</v>
      </c>
      <c r="AJ137" s="45"/>
      <c r="AK137" s="89" t="s">
        <v>38</v>
      </c>
      <c r="AL137" s="46"/>
      <c r="AM137" s="61"/>
      <c r="AN137" s="39" t="s">
        <v>355</v>
      </c>
      <c r="AO137" s="121"/>
      <c r="AP137" s="121" t="s">
        <v>22</v>
      </c>
      <c r="AQ137" s="122"/>
    </row>
    <row r="138" spans="1:43" ht="21" customHeight="1" x14ac:dyDescent="0.15">
      <c r="A138" s="8"/>
      <c r="B138" s="9" t="s">
        <v>902</v>
      </c>
      <c r="C138" s="9"/>
      <c r="D138" s="9"/>
      <c r="E138" s="151"/>
      <c r="F138" s="152"/>
      <c r="G138" s="152"/>
      <c r="H138" s="152"/>
      <c r="I138" s="152"/>
      <c r="J138" s="152"/>
      <c r="K138" s="153"/>
      <c r="L138" s="154"/>
      <c r="M138" s="154"/>
      <c r="N138" s="117"/>
      <c r="O138" s="12"/>
      <c r="P138" s="11"/>
      <c r="Q138" s="10"/>
      <c r="R138" s="10"/>
      <c r="S138" s="10"/>
      <c r="T138" s="13"/>
      <c r="U138" s="13"/>
      <c r="V138" s="13"/>
      <c r="W138" s="13"/>
      <c r="X138" s="13"/>
      <c r="Y138" s="13"/>
      <c r="Z138" s="13"/>
      <c r="AA138" s="13"/>
      <c r="AB138" s="13"/>
      <c r="AC138" s="13"/>
      <c r="AD138" s="13"/>
      <c r="AE138" s="13"/>
      <c r="AF138" s="13"/>
      <c r="AG138" s="13"/>
      <c r="AH138" s="13"/>
      <c r="AI138" s="13"/>
      <c r="AJ138" s="13"/>
      <c r="AK138" s="13"/>
      <c r="AL138" s="13"/>
      <c r="AM138" s="13"/>
      <c r="AN138" s="13"/>
      <c r="AO138" s="10"/>
      <c r="AP138" s="10"/>
      <c r="AQ138" s="14"/>
    </row>
    <row r="139" spans="1:43" ht="60" customHeight="1" thickBot="1" x14ac:dyDescent="0.2">
      <c r="A139" s="52">
        <v>100</v>
      </c>
      <c r="B139" s="53" t="s">
        <v>838</v>
      </c>
      <c r="C139" s="53" t="s">
        <v>445</v>
      </c>
      <c r="D139" s="53" t="s">
        <v>325</v>
      </c>
      <c r="E139" s="162">
        <v>225.17500000000001</v>
      </c>
      <c r="F139" s="163">
        <v>225.17500000000001</v>
      </c>
      <c r="G139" s="164">
        <v>190.706695</v>
      </c>
      <c r="H139" s="177" t="s">
        <v>1097</v>
      </c>
      <c r="I139" s="169" t="s">
        <v>850</v>
      </c>
      <c r="J139" s="170" t="s">
        <v>1098</v>
      </c>
      <c r="K139" s="162">
        <v>207.10300000000001</v>
      </c>
      <c r="L139" s="164">
        <v>205.38399999999999</v>
      </c>
      <c r="M139" s="161">
        <f t="shared" si="1"/>
        <v>-1.7190000000000225</v>
      </c>
      <c r="N139" s="18">
        <v>0</v>
      </c>
      <c r="O139" s="19" t="s">
        <v>850</v>
      </c>
      <c r="P139" s="20" t="s">
        <v>1099</v>
      </c>
      <c r="Q139" s="62"/>
      <c r="R139" s="62" t="s">
        <v>1105</v>
      </c>
      <c r="S139" s="58" t="s">
        <v>349</v>
      </c>
      <c r="T139" s="59" t="s">
        <v>565</v>
      </c>
      <c r="U139" s="60" t="s">
        <v>334</v>
      </c>
      <c r="V139" s="44"/>
      <c r="W139" s="89" t="s">
        <v>38</v>
      </c>
      <c r="X139" s="45">
        <v>99</v>
      </c>
      <c r="Y139" s="89" t="s">
        <v>38</v>
      </c>
      <c r="Z139" s="46"/>
      <c r="AA139" s="60"/>
      <c r="AB139" s="44"/>
      <c r="AC139" s="89" t="s">
        <v>38</v>
      </c>
      <c r="AD139" s="45"/>
      <c r="AE139" s="89" t="s">
        <v>38</v>
      </c>
      <c r="AF139" s="46"/>
      <c r="AG139" s="60"/>
      <c r="AH139" s="44"/>
      <c r="AI139" s="89" t="s">
        <v>38</v>
      </c>
      <c r="AJ139" s="45"/>
      <c r="AK139" s="89" t="s">
        <v>38</v>
      </c>
      <c r="AL139" s="46"/>
      <c r="AM139" s="61"/>
      <c r="AN139" s="39" t="s">
        <v>820</v>
      </c>
      <c r="AO139" s="121"/>
      <c r="AP139" s="121"/>
      <c r="AQ139" s="122"/>
    </row>
    <row r="140" spans="1:43" ht="21" customHeight="1" x14ac:dyDescent="0.15">
      <c r="A140" s="8"/>
      <c r="B140" s="9" t="s">
        <v>903</v>
      </c>
      <c r="C140" s="9"/>
      <c r="D140" s="9"/>
      <c r="E140" s="151"/>
      <c r="F140" s="152"/>
      <c r="G140" s="152"/>
      <c r="H140" s="152"/>
      <c r="I140" s="152"/>
      <c r="J140" s="152"/>
      <c r="K140" s="153"/>
      <c r="L140" s="154"/>
      <c r="M140" s="154"/>
      <c r="N140" s="117"/>
      <c r="O140" s="12"/>
      <c r="P140" s="11"/>
      <c r="Q140" s="10"/>
      <c r="R140" s="10"/>
      <c r="S140" s="10"/>
      <c r="T140" s="13"/>
      <c r="U140" s="13"/>
      <c r="V140" s="13"/>
      <c r="W140" s="13"/>
      <c r="X140" s="13"/>
      <c r="Y140" s="13"/>
      <c r="Z140" s="13"/>
      <c r="AA140" s="13"/>
      <c r="AB140" s="13"/>
      <c r="AC140" s="13"/>
      <c r="AD140" s="13"/>
      <c r="AE140" s="13"/>
      <c r="AF140" s="13"/>
      <c r="AG140" s="13"/>
      <c r="AH140" s="13"/>
      <c r="AI140" s="13"/>
      <c r="AJ140" s="13"/>
      <c r="AK140" s="13"/>
      <c r="AL140" s="13"/>
      <c r="AM140" s="13"/>
      <c r="AN140" s="13"/>
      <c r="AO140" s="10"/>
      <c r="AP140" s="10"/>
      <c r="AQ140" s="14"/>
    </row>
    <row r="141" spans="1:43" ht="56.25" customHeight="1" thickBot="1" x14ac:dyDescent="0.2">
      <c r="A141" s="52">
        <v>101</v>
      </c>
      <c r="B141" s="53" t="s">
        <v>446</v>
      </c>
      <c r="C141" s="53" t="s">
        <v>447</v>
      </c>
      <c r="D141" s="53" t="s">
        <v>325</v>
      </c>
      <c r="E141" s="162">
        <v>32.198</v>
      </c>
      <c r="F141" s="163">
        <v>32.198</v>
      </c>
      <c r="G141" s="164">
        <v>27.979312</v>
      </c>
      <c r="H141" s="177" t="s">
        <v>1097</v>
      </c>
      <c r="I141" s="169" t="s">
        <v>850</v>
      </c>
      <c r="J141" s="170" t="s">
        <v>1101</v>
      </c>
      <c r="K141" s="162">
        <v>64.191999999999993</v>
      </c>
      <c r="L141" s="164">
        <v>31.895</v>
      </c>
      <c r="M141" s="161">
        <f t="shared" si="1"/>
        <v>-32.296999999999997</v>
      </c>
      <c r="N141" s="18">
        <v>0</v>
      </c>
      <c r="O141" s="19" t="s">
        <v>850</v>
      </c>
      <c r="P141" s="20" t="s">
        <v>1102</v>
      </c>
      <c r="Q141" s="62"/>
      <c r="R141" s="62" t="s">
        <v>1105</v>
      </c>
      <c r="S141" s="58" t="s">
        <v>349</v>
      </c>
      <c r="T141" s="59" t="s">
        <v>565</v>
      </c>
      <c r="U141" s="60" t="s">
        <v>334</v>
      </c>
      <c r="V141" s="44"/>
      <c r="W141" s="89" t="s">
        <v>38</v>
      </c>
      <c r="X141" s="45">
        <v>100</v>
      </c>
      <c r="Y141" s="89" t="s">
        <v>38</v>
      </c>
      <c r="Z141" s="46"/>
      <c r="AA141" s="60"/>
      <c r="AB141" s="44"/>
      <c r="AC141" s="89" t="s">
        <v>38</v>
      </c>
      <c r="AD141" s="45"/>
      <c r="AE141" s="89" t="s">
        <v>38</v>
      </c>
      <c r="AF141" s="46"/>
      <c r="AG141" s="60"/>
      <c r="AH141" s="44"/>
      <c r="AI141" s="89" t="s">
        <v>38</v>
      </c>
      <c r="AJ141" s="45"/>
      <c r="AK141" s="89" t="s">
        <v>38</v>
      </c>
      <c r="AL141" s="46"/>
      <c r="AM141" s="61"/>
      <c r="AN141" s="39" t="s">
        <v>326</v>
      </c>
      <c r="AO141" s="121"/>
      <c r="AP141" s="121"/>
      <c r="AQ141" s="122" t="s">
        <v>19</v>
      </c>
    </row>
    <row r="142" spans="1:43" ht="21" customHeight="1" x14ac:dyDescent="0.15">
      <c r="A142" s="8"/>
      <c r="B142" s="9" t="s">
        <v>906</v>
      </c>
      <c r="C142" s="9"/>
      <c r="D142" s="9"/>
      <c r="E142" s="151"/>
      <c r="F142" s="152"/>
      <c r="G142" s="152"/>
      <c r="H142" s="152"/>
      <c r="I142" s="152"/>
      <c r="J142" s="152"/>
      <c r="K142" s="153"/>
      <c r="L142" s="154"/>
      <c r="M142" s="154"/>
      <c r="N142" s="117"/>
      <c r="O142" s="12"/>
      <c r="P142" s="11"/>
      <c r="Q142" s="10"/>
      <c r="R142" s="10"/>
      <c r="S142" s="10"/>
      <c r="T142" s="13"/>
      <c r="U142" s="13"/>
      <c r="V142" s="13"/>
      <c r="W142" s="13"/>
      <c r="X142" s="13"/>
      <c r="Y142" s="13"/>
      <c r="Z142" s="13"/>
      <c r="AA142" s="13"/>
      <c r="AB142" s="13"/>
      <c r="AC142" s="13"/>
      <c r="AD142" s="13"/>
      <c r="AE142" s="13"/>
      <c r="AF142" s="13"/>
      <c r="AG142" s="13"/>
      <c r="AH142" s="13"/>
      <c r="AI142" s="13"/>
      <c r="AJ142" s="13"/>
      <c r="AK142" s="13"/>
      <c r="AL142" s="13"/>
      <c r="AM142" s="13"/>
      <c r="AN142" s="13"/>
      <c r="AO142" s="10"/>
      <c r="AP142" s="10"/>
      <c r="AQ142" s="14"/>
    </row>
    <row r="143" spans="1:43" ht="93.75" customHeight="1" thickBot="1" x14ac:dyDescent="0.2">
      <c r="A143" s="52">
        <v>102</v>
      </c>
      <c r="B143" s="53" t="s">
        <v>448</v>
      </c>
      <c r="C143" s="53" t="s">
        <v>335</v>
      </c>
      <c r="D143" s="53" t="s">
        <v>325</v>
      </c>
      <c r="E143" s="162">
        <v>3.6259999999999999</v>
      </c>
      <c r="F143" s="163">
        <v>3.6259999999999999</v>
      </c>
      <c r="G143" s="164">
        <v>2.1613340000000001</v>
      </c>
      <c r="H143" s="177" t="s">
        <v>1097</v>
      </c>
      <c r="I143" s="169" t="s">
        <v>850</v>
      </c>
      <c r="J143" s="170" t="s">
        <v>1101</v>
      </c>
      <c r="K143" s="162">
        <v>3.4249999999999998</v>
      </c>
      <c r="L143" s="164">
        <v>3.4239999999999999</v>
      </c>
      <c r="M143" s="161">
        <f t="shared" si="1"/>
        <v>-9.9999999999988987E-4</v>
      </c>
      <c r="N143" s="18">
        <v>0</v>
      </c>
      <c r="O143" s="19" t="s">
        <v>850</v>
      </c>
      <c r="P143" s="20" t="s">
        <v>1103</v>
      </c>
      <c r="Q143" s="62"/>
      <c r="R143" s="62" t="s">
        <v>1105</v>
      </c>
      <c r="S143" s="58" t="s">
        <v>349</v>
      </c>
      <c r="T143" s="59" t="s">
        <v>565</v>
      </c>
      <c r="U143" s="60" t="s">
        <v>334</v>
      </c>
      <c r="V143" s="44"/>
      <c r="W143" s="89" t="s">
        <v>38</v>
      </c>
      <c r="X143" s="45">
        <v>101</v>
      </c>
      <c r="Y143" s="89" t="s">
        <v>38</v>
      </c>
      <c r="Z143" s="46"/>
      <c r="AA143" s="60"/>
      <c r="AB143" s="44"/>
      <c r="AC143" s="89" t="s">
        <v>38</v>
      </c>
      <c r="AD143" s="45"/>
      <c r="AE143" s="89" t="s">
        <v>38</v>
      </c>
      <c r="AF143" s="46"/>
      <c r="AG143" s="60"/>
      <c r="AH143" s="44"/>
      <c r="AI143" s="89" t="s">
        <v>38</v>
      </c>
      <c r="AJ143" s="45"/>
      <c r="AK143" s="89" t="s">
        <v>38</v>
      </c>
      <c r="AL143" s="46"/>
      <c r="AM143" s="61"/>
      <c r="AN143" s="39" t="s">
        <v>326</v>
      </c>
      <c r="AO143" s="121"/>
      <c r="AP143" s="121"/>
      <c r="AQ143" s="122"/>
    </row>
    <row r="144" spans="1:43" ht="21" customHeight="1" x14ac:dyDescent="0.15">
      <c r="A144" s="8"/>
      <c r="B144" s="9" t="s">
        <v>904</v>
      </c>
      <c r="C144" s="9"/>
      <c r="D144" s="9"/>
      <c r="E144" s="151"/>
      <c r="F144" s="152"/>
      <c r="G144" s="152"/>
      <c r="H144" s="152"/>
      <c r="I144" s="152"/>
      <c r="J144" s="152"/>
      <c r="K144" s="153"/>
      <c r="L144" s="154"/>
      <c r="M144" s="154"/>
      <c r="N144" s="117"/>
      <c r="O144" s="12"/>
      <c r="P144" s="11"/>
      <c r="Q144" s="10"/>
      <c r="R144" s="10"/>
      <c r="S144" s="10"/>
      <c r="T144" s="13"/>
      <c r="U144" s="13"/>
      <c r="V144" s="13"/>
      <c r="W144" s="13"/>
      <c r="X144" s="13"/>
      <c r="Y144" s="13"/>
      <c r="Z144" s="13"/>
      <c r="AA144" s="13"/>
      <c r="AB144" s="13"/>
      <c r="AC144" s="13"/>
      <c r="AD144" s="13"/>
      <c r="AE144" s="13"/>
      <c r="AF144" s="13"/>
      <c r="AG144" s="13"/>
      <c r="AH144" s="13"/>
      <c r="AI144" s="13"/>
      <c r="AJ144" s="13"/>
      <c r="AK144" s="13"/>
      <c r="AL144" s="13"/>
      <c r="AM144" s="13"/>
      <c r="AN144" s="13"/>
      <c r="AO144" s="10"/>
      <c r="AP144" s="10"/>
      <c r="AQ144" s="14"/>
    </row>
    <row r="145" spans="1:46" ht="56.25" customHeight="1" thickBot="1" x14ac:dyDescent="0.2">
      <c r="A145" s="52">
        <v>103</v>
      </c>
      <c r="B145" s="53" t="s">
        <v>449</v>
      </c>
      <c r="C145" s="53" t="s">
        <v>450</v>
      </c>
      <c r="D145" s="53" t="s">
        <v>325</v>
      </c>
      <c r="E145" s="162">
        <v>98.402000000000001</v>
      </c>
      <c r="F145" s="163">
        <v>98.402000000000001</v>
      </c>
      <c r="G145" s="164">
        <v>85.914094000000006</v>
      </c>
      <c r="H145" s="177" t="s">
        <v>1097</v>
      </c>
      <c r="I145" s="169" t="s">
        <v>850</v>
      </c>
      <c r="J145" s="170" t="s">
        <v>1101</v>
      </c>
      <c r="K145" s="162">
        <v>98.918000000000006</v>
      </c>
      <c r="L145" s="164">
        <v>128.59800000000001</v>
      </c>
      <c r="M145" s="161">
        <f t="shared" si="1"/>
        <v>29.680000000000007</v>
      </c>
      <c r="N145" s="18">
        <v>0</v>
      </c>
      <c r="O145" s="19" t="s">
        <v>850</v>
      </c>
      <c r="P145" s="20" t="s">
        <v>1104</v>
      </c>
      <c r="Q145" s="62"/>
      <c r="R145" s="62" t="s">
        <v>1105</v>
      </c>
      <c r="S145" s="58" t="s">
        <v>349</v>
      </c>
      <c r="T145" s="59" t="s">
        <v>565</v>
      </c>
      <c r="U145" s="60" t="s">
        <v>334</v>
      </c>
      <c r="V145" s="44"/>
      <c r="W145" s="89" t="s">
        <v>38</v>
      </c>
      <c r="X145" s="45">
        <v>102</v>
      </c>
      <c r="Y145" s="89" t="s">
        <v>38</v>
      </c>
      <c r="Z145" s="46"/>
      <c r="AA145" s="60"/>
      <c r="AB145" s="44"/>
      <c r="AC145" s="89" t="s">
        <v>38</v>
      </c>
      <c r="AD145" s="45"/>
      <c r="AE145" s="89" t="s">
        <v>38</v>
      </c>
      <c r="AF145" s="46"/>
      <c r="AG145" s="60"/>
      <c r="AH145" s="44"/>
      <c r="AI145" s="89" t="s">
        <v>38</v>
      </c>
      <c r="AJ145" s="45"/>
      <c r="AK145" s="89" t="s">
        <v>38</v>
      </c>
      <c r="AL145" s="46"/>
      <c r="AM145" s="61"/>
      <c r="AN145" s="39" t="s">
        <v>326</v>
      </c>
      <c r="AO145" s="121"/>
      <c r="AP145" s="121"/>
      <c r="AQ145" s="122"/>
      <c r="AR145" s="30"/>
    </row>
    <row r="146" spans="1:46" ht="21" customHeight="1" x14ac:dyDescent="0.15">
      <c r="A146" s="8"/>
      <c r="B146" s="9" t="s">
        <v>905</v>
      </c>
      <c r="C146" s="9"/>
      <c r="D146" s="9"/>
      <c r="E146" s="151"/>
      <c r="F146" s="152"/>
      <c r="G146" s="152"/>
      <c r="H146" s="152"/>
      <c r="I146" s="152"/>
      <c r="J146" s="152"/>
      <c r="K146" s="153"/>
      <c r="L146" s="154"/>
      <c r="M146" s="154"/>
      <c r="N146" s="117"/>
      <c r="O146" s="12"/>
      <c r="P146" s="11"/>
      <c r="Q146" s="10"/>
      <c r="R146" s="10"/>
      <c r="S146" s="10"/>
      <c r="T146" s="13"/>
      <c r="U146" s="13"/>
      <c r="V146" s="13"/>
      <c r="W146" s="13"/>
      <c r="X146" s="13"/>
      <c r="Y146" s="13"/>
      <c r="Z146" s="13"/>
      <c r="AA146" s="13"/>
      <c r="AB146" s="13"/>
      <c r="AC146" s="13"/>
      <c r="AD146" s="13"/>
      <c r="AE146" s="13"/>
      <c r="AF146" s="13"/>
      <c r="AG146" s="13"/>
      <c r="AH146" s="13"/>
      <c r="AI146" s="13"/>
      <c r="AJ146" s="13"/>
      <c r="AK146" s="13"/>
      <c r="AL146" s="13"/>
      <c r="AM146" s="13"/>
      <c r="AN146" s="13"/>
      <c r="AO146" s="10"/>
      <c r="AP146" s="10"/>
      <c r="AQ146" s="14"/>
    </row>
    <row r="147" spans="1:46" ht="201.6" customHeight="1" thickBot="1" x14ac:dyDescent="0.2">
      <c r="A147" s="52">
        <v>104</v>
      </c>
      <c r="B147" s="53" t="s">
        <v>451</v>
      </c>
      <c r="C147" s="53" t="s">
        <v>452</v>
      </c>
      <c r="D147" s="53" t="s">
        <v>325</v>
      </c>
      <c r="E147" s="162">
        <v>86.275999999999996</v>
      </c>
      <c r="F147" s="163">
        <v>86.275999999999996</v>
      </c>
      <c r="G147" s="164">
        <v>69.434679000000003</v>
      </c>
      <c r="H147" s="158" t="s">
        <v>935</v>
      </c>
      <c r="I147" s="169" t="s">
        <v>1106</v>
      </c>
      <c r="J147" s="170" t="s">
        <v>1107</v>
      </c>
      <c r="K147" s="162">
        <v>82.558000000000007</v>
      </c>
      <c r="L147" s="164">
        <v>85.262</v>
      </c>
      <c r="M147" s="161">
        <f t="shared" si="1"/>
        <v>2.7039999999999935</v>
      </c>
      <c r="N147" s="18">
        <v>0</v>
      </c>
      <c r="O147" s="19" t="s">
        <v>1108</v>
      </c>
      <c r="P147" s="20" t="s">
        <v>1109</v>
      </c>
      <c r="Q147" s="62"/>
      <c r="R147" s="62" t="s">
        <v>1105</v>
      </c>
      <c r="S147" s="58" t="s">
        <v>349</v>
      </c>
      <c r="T147" s="59" t="s">
        <v>565</v>
      </c>
      <c r="U147" s="60" t="s">
        <v>334</v>
      </c>
      <c r="V147" s="44"/>
      <c r="W147" s="89" t="s">
        <v>38</v>
      </c>
      <c r="X147" s="45">
        <v>103</v>
      </c>
      <c r="Y147" s="89" t="s">
        <v>38</v>
      </c>
      <c r="Z147" s="46"/>
      <c r="AA147" s="60"/>
      <c r="AB147" s="44"/>
      <c r="AC147" s="89" t="s">
        <v>38</v>
      </c>
      <c r="AD147" s="45"/>
      <c r="AE147" s="89" t="s">
        <v>38</v>
      </c>
      <c r="AF147" s="46"/>
      <c r="AG147" s="60"/>
      <c r="AH147" s="44"/>
      <c r="AI147" s="89" t="s">
        <v>38</v>
      </c>
      <c r="AJ147" s="45"/>
      <c r="AK147" s="89" t="s">
        <v>38</v>
      </c>
      <c r="AL147" s="46"/>
      <c r="AM147" s="61"/>
      <c r="AN147" s="39" t="s">
        <v>828</v>
      </c>
      <c r="AO147" s="121"/>
      <c r="AP147" s="121"/>
      <c r="AQ147" s="122"/>
      <c r="AR147" s="30"/>
      <c r="AS147" s="30"/>
      <c r="AT147" s="30"/>
    </row>
    <row r="148" spans="1:46" ht="21" customHeight="1" x14ac:dyDescent="0.15">
      <c r="A148" s="8"/>
      <c r="B148" s="9" t="s">
        <v>907</v>
      </c>
      <c r="C148" s="9"/>
      <c r="D148" s="9"/>
      <c r="E148" s="151"/>
      <c r="F148" s="152"/>
      <c r="G148" s="152"/>
      <c r="H148" s="152"/>
      <c r="I148" s="152"/>
      <c r="J148" s="152"/>
      <c r="K148" s="153"/>
      <c r="L148" s="154"/>
      <c r="M148" s="154"/>
      <c r="N148" s="117"/>
      <c r="O148" s="12"/>
      <c r="P148" s="11"/>
      <c r="Q148" s="10"/>
      <c r="R148" s="10"/>
      <c r="S148" s="10"/>
      <c r="T148" s="13"/>
      <c r="U148" s="13"/>
      <c r="V148" s="13"/>
      <c r="W148" s="13"/>
      <c r="X148" s="13"/>
      <c r="Y148" s="13"/>
      <c r="Z148" s="13"/>
      <c r="AA148" s="13"/>
      <c r="AB148" s="13"/>
      <c r="AC148" s="13"/>
      <c r="AD148" s="13"/>
      <c r="AE148" s="13"/>
      <c r="AF148" s="13"/>
      <c r="AG148" s="13"/>
      <c r="AH148" s="13"/>
      <c r="AI148" s="13"/>
      <c r="AJ148" s="13"/>
      <c r="AK148" s="13"/>
      <c r="AL148" s="13"/>
      <c r="AM148" s="13"/>
      <c r="AN148" s="13"/>
      <c r="AO148" s="10"/>
      <c r="AP148" s="10"/>
      <c r="AQ148" s="14"/>
    </row>
    <row r="149" spans="1:46" ht="126.6" customHeight="1" x14ac:dyDescent="0.15">
      <c r="A149" s="52">
        <v>105</v>
      </c>
      <c r="B149" s="53" t="s">
        <v>453</v>
      </c>
      <c r="C149" s="53" t="s">
        <v>454</v>
      </c>
      <c r="D149" s="53" t="s">
        <v>325</v>
      </c>
      <c r="E149" s="162">
        <v>146.93700000000001</v>
      </c>
      <c r="F149" s="163">
        <v>146.93700000000001</v>
      </c>
      <c r="G149" s="164">
        <v>112.122033</v>
      </c>
      <c r="H149" s="170" t="s">
        <v>855</v>
      </c>
      <c r="I149" s="169" t="s">
        <v>850</v>
      </c>
      <c r="J149" s="170" t="s">
        <v>1110</v>
      </c>
      <c r="K149" s="162">
        <v>139.71700000000001</v>
      </c>
      <c r="L149" s="164">
        <v>139.74299999999999</v>
      </c>
      <c r="M149" s="161">
        <f t="shared" si="1"/>
        <v>2.5999999999982037E-2</v>
      </c>
      <c r="N149" s="18">
        <v>0</v>
      </c>
      <c r="O149" s="19" t="s">
        <v>850</v>
      </c>
      <c r="P149" s="20" t="s">
        <v>1111</v>
      </c>
      <c r="Q149" s="62"/>
      <c r="R149" s="62" t="s">
        <v>1105</v>
      </c>
      <c r="S149" s="58" t="s">
        <v>349</v>
      </c>
      <c r="T149" s="63" t="s">
        <v>565</v>
      </c>
      <c r="U149" s="60" t="s">
        <v>334</v>
      </c>
      <c r="V149" s="44"/>
      <c r="W149" s="89" t="s">
        <v>38</v>
      </c>
      <c r="X149" s="45">
        <v>104</v>
      </c>
      <c r="Y149" s="89" t="s">
        <v>38</v>
      </c>
      <c r="Z149" s="46"/>
      <c r="AA149" s="60"/>
      <c r="AB149" s="44"/>
      <c r="AC149" s="89" t="s">
        <v>38</v>
      </c>
      <c r="AD149" s="45"/>
      <c r="AE149" s="89" t="s">
        <v>38</v>
      </c>
      <c r="AF149" s="46"/>
      <c r="AG149" s="60"/>
      <c r="AH149" s="44"/>
      <c r="AI149" s="89" t="s">
        <v>38</v>
      </c>
      <c r="AJ149" s="45"/>
      <c r="AK149" s="89" t="s">
        <v>38</v>
      </c>
      <c r="AL149" s="46"/>
      <c r="AM149" s="61"/>
      <c r="AN149" s="39" t="s">
        <v>820</v>
      </c>
      <c r="AO149" s="121"/>
      <c r="AP149" s="121"/>
      <c r="AQ149" s="122"/>
    </row>
    <row r="150" spans="1:46" ht="162.6" customHeight="1" thickBot="1" x14ac:dyDescent="0.2">
      <c r="A150" s="52">
        <v>106</v>
      </c>
      <c r="B150" s="53" t="s">
        <v>455</v>
      </c>
      <c r="C150" s="53" t="s">
        <v>456</v>
      </c>
      <c r="D150" s="53" t="s">
        <v>325</v>
      </c>
      <c r="E150" s="162">
        <v>409.22199999999998</v>
      </c>
      <c r="F150" s="163">
        <v>405.52499999999998</v>
      </c>
      <c r="G150" s="164">
        <v>114.657</v>
      </c>
      <c r="H150" s="158" t="s">
        <v>855</v>
      </c>
      <c r="I150" s="169" t="s">
        <v>850</v>
      </c>
      <c r="J150" s="170" t="s">
        <v>1112</v>
      </c>
      <c r="K150" s="162">
        <v>150.75</v>
      </c>
      <c r="L150" s="164">
        <v>459.35199999999998</v>
      </c>
      <c r="M150" s="161">
        <f t="shared" si="1"/>
        <v>308.60199999999998</v>
      </c>
      <c r="N150" s="18">
        <v>0</v>
      </c>
      <c r="O150" s="19" t="s">
        <v>850</v>
      </c>
      <c r="P150" s="20" t="s">
        <v>1113</v>
      </c>
      <c r="Q150" s="62" t="s">
        <v>1287</v>
      </c>
      <c r="R150" s="62" t="s">
        <v>1105</v>
      </c>
      <c r="S150" s="58" t="s">
        <v>332</v>
      </c>
      <c r="T150" s="63" t="s">
        <v>565</v>
      </c>
      <c r="U150" s="60" t="s">
        <v>334</v>
      </c>
      <c r="V150" s="44"/>
      <c r="W150" s="89" t="s">
        <v>38</v>
      </c>
      <c r="X150" s="45">
        <v>105</v>
      </c>
      <c r="Y150" s="89" t="s">
        <v>38</v>
      </c>
      <c r="Z150" s="46"/>
      <c r="AA150" s="60"/>
      <c r="AB150" s="44"/>
      <c r="AC150" s="89" t="s">
        <v>38</v>
      </c>
      <c r="AD150" s="45"/>
      <c r="AE150" s="89" t="s">
        <v>38</v>
      </c>
      <c r="AF150" s="46"/>
      <c r="AG150" s="60"/>
      <c r="AH150" s="44"/>
      <c r="AI150" s="89" t="s">
        <v>38</v>
      </c>
      <c r="AJ150" s="45"/>
      <c r="AK150" s="89" t="s">
        <v>38</v>
      </c>
      <c r="AL150" s="46"/>
      <c r="AM150" s="61"/>
      <c r="AN150" s="39" t="s">
        <v>629</v>
      </c>
      <c r="AO150" s="121"/>
      <c r="AP150" s="121" t="s">
        <v>22</v>
      </c>
      <c r="AQ150" s="122"/>
    </row>
    <row r="151" spans="1:46" ht="21" customHeight="1" x14ac:dyDescent="0.15">
      <c r="A151" s="8"/>
      <c r="B151" s="9" t="s">
        <v>908</v>
      </c>
      <c r="C151" s="9"/>
      <c r="D151" s="9"/>
      <c r="E151" s="151"/>
      <c r="F151" s="152"/>
      <c r="G151" s="152"/>
      <c r="H151" s="152"/>
      <c r="I151" s="152"/>
      <c r="J151" s="152"/>
      <c r="K151" s="153"/>
      <c r="L151" s="154"/>
      <c r="M151" s="154"/>
      <c r="N151" s="117"/>
      <c r="O151" s="12"/>
      <c r="P151" s="11"/>
      <c r="Q151" s="10"/>
      <c r="R151" s="10"/>
      <c r="S151" s="10"/>
      <c r="T151" s="13"/>
      <c r="U151" s="13"/>
      <c r="V151" s="13"/>
      <c r="W151" s="13"/>
      <c r="X151" s="13"/>
      <c r="Y151" s="13"/>
      <c r="Z151" s="13"/>
      <c r="AA151" s="13"/>
      <c r="AB151" s="13"/>
      <c r="AC151" s="13"/>
      <c r="AD151" s="13"/>
      <c r="AE151" s="13"/>
      <c r="AF151" s="13"/>
      <c r="AG151" s="13"/>
      <c r="AH151" s="13"/>
      <c r="AI151" s="13"/>
      <c r="AJ151" s="13"/>
      <c r="AK151" s="13"/>
      <c r="AL151" s="13"/>
      <c r="AM151" s="13"/>
      <c r="AN151" s="13"/>
      <c r="AO151" s="10"/>
      <c r="AP151" s="10"/>
      <c r="AQ151" s="14"/>
    </row>
    <row r="152" spans="1:46" ht="131.44999999999999" customHeight="1" thickBot="1" x14ac:dyDescent="0.2">
      <c r="A152" s="52">
        <v>107</v>
      </c>
      <c r="B152" s="53" t="s">
        <v>457</v>
      </c>
      <c r="C152" s="53" t="s">
        <v>458</v>
      </c>
      <c r="D152" s="53" t="s">
        <v>325</v>
      </c>
      <c r="E152" s="162">
        <v>1403.037</v>
      </c>
      <c r="F152" s="163">
        <v>1403.037</v>
      </c>
      <c r="G152" s="164">
        <v>1403.755463</v>
      </c>
      <c r="H152" s="158" t="s">
        <v>951</v>
      </c>
      <c r="I152" s="169" t="s">
        <v>850</v>
      </c>
      <c r="J152" s="170" t="s">
        <v>1114</v>
      </c>
      <c r="K152" s="162">
        <v>1382.84</v>
      </c>
      <c r="L152" s="164">
        <v>1402.2650000000001</v>
      </c>
      <c r="M152" s="161">
        <f t="shared" si="1"/>
        <v>19.425000000000182</v>
      </c>
      <c r="N152" s="18">
        <v>0</v>
      </c>
      <c r="O152" s="19" t="s">
        <v>850</v>
      </c>
      <c r="P152" s="20" t="s">
        <v>1115</v>
      </c>
      <c r="Q152" s="62" t="s">
        <v>1288</v>
      </c>
      <c r="R152" s="62" t="s">
        <v>1105</v>
      </c>
      <c r="S152" s="58" t="s">
        <v>349</v>
      </c>
      <c r="T152" s="63" t="s">
        <v>565</v>
      </c>
      <c r="U152" s="60" t="s">
        <v>334</v>
      </c>
      <c r="V152" s="44"/>
      <c r="W152" s="89" t="s">
        <v>38</v>
      </c>
      <c r="X152" s="45">
        <v>106</v>
      </c>
      <c r="Y152" s="89" t="s">
        <v>38</v>
      </c>
      <c r="Z152" s="46"/>
      <c r="AA152" s="60"/>
      <c r="AB152" s="44"/>
      <c r="AC152" s="89" t="s">
        <v>38</v>
      </c>
      <c r="AD152" s="45"/>
      <c r="AE152" s="89" t="s">
        <v>38</v>
      </c>
      <c r="AF152" s="46"/>
      <c r="AG152" s="60"/>
      <c r="AH152" s="44"/>
      <c r="AI152" s="89" t="s">
        <v>38</v>
      </c>
      <c r="AJ152" s="45"/>
      <c r="AK152" s="89" t="s">
        <v>38</v>
      </c>
      <c r="AL152" s="46"/>
      <c r="AM152" s="61"/>
      <c r="AN152" s="39" t="s">
        <v>821</v>
      </c>
      <c r="AO152" s="121"/>
      <c r="AP152" s="121"/>
      <c r="AQ152" s="122"/>
      <c r="AR152" s="30"/>
    </row>
    <row r="153" spans="1:46" ht="21" customHeight="1" x14ac:dyDescent="0.15">
      <c r="A153" s="8"/>
      <c r="B153" s="9" t="s">
        <v>909</v>
      </c>
      <c r="C153" s="9"/>
      <c r="D153" s="9"/>
      <c r="E153" s="151"/>
      <c r="F153" s="152"/>
      <c r="G153" s="152"/>
      <c r="H153" s="152"/>
      <c r="I153" s="152"/>
      <c r="J153" s="152"/>
      <c r="K153" s="153"/>
      <c r="L153" s="154"/>
      <c r="M153" s="154"/>
      <c r="N153" s="117"/>
      <c r="O153" s="12"/>
      <c r="P153" s="11"/>
      <c r="Q153" s="10"/>
      <c r="R153" s="10"/>
      <c r="S153" s="10"/>
      <c r="T153" s="13"/>
      <c r="U153" s="13"/>
      <c r="V153" s="13"/>
      <c r="W153" s="13"/>
      <c r="X153" s="13"/>
      <c r="Y153" s="13"/>
      <c r="Z153" s="13"/>
      <c r="AA153" s="13"/>
      <c r="AB153" s="13"/>
      <c r="AC153" s="13"/>
      <c r="AD153" s="13"/>
      <c r="AE153" s="13"/>
      <c r="AF153" s="13"/>
      <c r="AG153" s="13"/>
      <c r="AH153" s="13"/>
      <c r="AI153" s="13"/>
      <c r="AJ153" s="13"/>
      <c r="AK153" s="13"/>
      <c r="AL153" s="13"/>
      <c r="AM153" s="13"/>
      <c r="AN153" s="13"/>
      <c r="AO153" s="10"/>
      <c r="AP153" s="10"/>
      <c r="AQ153" s="14"/>
    </row>
    <row r="154" spans="1:46" ht="58.5" customHeight="1" x14ac:dyDescent="0.15">
      <c r="A154" s="52">
        <v>108</v>
      </c>
      <c r="B154" s="53" t="s">
        <v>459</v>
      </c>
      <c r="C154" s="53" t="s">
        <v>460</v>
      </c>
      <c r="D154" s="53" t="s">
        <v>325</v>
      </c>
      <c r="E154" s="162">
        <v>47.604999999999997</v>
      </c>
      <c r="F154" s="164">
        <v>34.6</v>
      </c>
      <c r="G154" s="164">
        <v>43.5</v>
      </c>
      <c r="H154" s="158" t="s">
        <v>1094</v>
      </c>
      <c r="I154" s="169" t="s">
        <v>850</v>
      </c>
      <c r="J154" s="170" t="s">
        <v>1038</v>
      </c>
      <c r="K154" s="162">
        <v>30.234999999999999</v>
      </c>
      <c r="L154" s="164">
        <v>43.67</v>
      </c>
      <c r="M154" s="161">
        <f t="shared" si="1"/>
        <v>13.435000000000002</v>
      </c>
      <c r="N154" s="18">
        <v>0</v>
      </c>
      <c r="O154" s="19" t="s">
        <v>850</v>
      </c>
      <c r="P154" s="20" t="s">
        <v>1059</v>
      </c>
      <c r="Q154" s="62" t="s">
        <v>1268</v>
      </c>
      <c r="R154" s="62" t="s">
        <v>467</v>
      </c>
      <c r="S154" s="58" t="s">
        <v>349</v>
      </c>
      <c r="T154" s="63" t="s">
        <v>566</v>
      </c>
      <c r="U154" s="60" t="s">
        <v>334</v>
      </c>
      <c r="V154" s="44"/>
      <c r="W154" s="89" t="s">
        <v>38</v>
      </c>
      <c r="X154" s="45">
        <v>107</v>
      </c>
      <c r="Y154" s="89" t="s">
        <v>38</v>
      </c>
      <c r="Z154" s="46"/>
      <c r="AA154" s="60"/>
      <c r="AB154" s="44"/>
      <c r="AC154" s="89" t="s">
        <v>38</v>
      </c>
      <c r="AD154" s="45"/>
      <c r="AE154" s="89" t="s">
        <v>38</v>
      </c>
      <c r="AF154" s="46"/>
      <c r="AG154" s="60"/>
      <c r="AH154" s="44"/>
      <c r="AI154" s="89" t="s">
        <v>38</v>
      </c>
      <c r="AJ154" s="45"/>
      <c r="AK154" s="89" t="s">
        <v>38</v>
      </c>
      <c r="AL154" s="46"/>
      <c r="AM154" s="61"/>
      <c r="AN154" s="39" t="s">
        <v>326</v>
      </c>
      <c r="AO154" s="121"/>
      <c r="AP154" s="121"/>
      <c r="AQ154" s="122"/>
    </row>
    <row r="155" spans="1:46" ht="58.5" customHeight="1" x14ac:dyDescent="0.15">
      <c r="A155" s="52">
        <v>109</v>
      </c>
      <c r="B155" s="53" t="s">
        <v>461</v>
      </c>
      <c r="C155" s="53" t="s">
        <v>373</v>
      </c>
      <c r="D155" s="53" t="s">
        <v>325</v>
      </c>
      <c r="E155" s="162">
        <v>38.241</v>
      </c>
      <c r="F155" s="164">
        <v>38.200000000000003</v>
      </c>
      <c r="G155" s="164">
        <v>35.4</v>
      </c>
      <c r="H155" s="158" t="s">
        <v>1094</v>
      </c>
      <c r="I155" s="169" t="s">
        <v>850</v>
      </c>
      <c r="J155" s="170" t="s">
        <v>1048</v>
      </c>
      <c r="K155" s="162">
        <v>36.545999999999999</v>
      </c>
      <c r="L155" s="164">
        <v>65.373999999999995</v>
      </c>
      <c r="M155" s="161">
        <f t="shared" si="1"/>
        <v>28.827999999999996</v>
      </c>
      <c r="N155" s="18">
        <v>0</v>
      </c>
      <c r="O155" s="19" t="s">
        <v>1007</v>
      </c>
      <c r="P155" s="20" t="s">
        <v>1060</v>
      </c>
      <c r="Q155" s="62" t="s">
        <v>1279</v>
      </c>
      <c r="R155" s="62" t="s">
        <v>467</v>
      </c>
      <c r="S155" s="58" t="s">
        <v>349</v>
      </c>
      <c r="T155" s="63" t="s">
        <v>566</v>
      </c>
      <c r="U155" s="60" t="s">
        <v>334</v>
      </c>
      <c r="V155" s="44"/>
      <c r="W155" s="89" t="s">
        <v>38</v>
      </c>
      <c r="X155" s="45">
        <v>108</v>
      </c>
      <c r="Y155" s="89" t="s">
        <v>38</v>
      </c>
      <c r="Z155" s="46"/>
      <c r="AA155" s="60"/>
      <c r="AB155" s="44"/>
      <c r="AC155" s="89" t="s">
        <v>38</v>
      </c>
      <c r="AD155" s="45"/>
      <c r="AE155" s="89" t="s">
        <v>38</v>
      </c>
      <c r="AF155" s="46"/>
      <c r="AG155" s="60"/>
      <c r="AH155" s="44"/>
      <c r="AI155" s="89" t="s">
        <v>38</v>
      </c>
      <c r="AJ155" s="45"/>
      <c r="AK155" s="89" t="s">
        <v>38</v>
      </c>
      <c r="AL155" s="46"/>
      <c r="AM155" s="61"/>
      <c r="AN155" s="39" t="s">
        <v>326</v>
      </c>
      <c r="AO155" s="121"/>
      <c r="AP155" s="121"/>
      <c r="AQ155" s="122"/>
    </row>
    <row r="156" spans="1:46" ht="99.75" customHeight="1" x14ac:dyDescent="0.15">
      <c r="A156" s="52">
        <v>110</v>
      </c>
      <c r="B156" s="53" t="s">
        <v>462</v>
      </c>
      <c r="C156" s="53" t="s">
        <v>374</v>
      </c>
      <c r="D156" s="53" t="s">
        <v>325</v>
      </c>
      <c r="E156" s="162">
        <v>102.27</v>
      </c>
      <c r="F156" s="164">
        <v>102.29</v>
      </c>
      <c r="G156" s="164">
        <v>83</v>
      </c>
      <c r="H156" s="158" t="s">
        <v>936</v>
      </c>
      <c r="I156" s="169" t="s">
        <v>850</v>
      </c>
      <c r="J156" s="170" t="s">
        <v>1061</v>
      </c>
      <c r="K156" s="162">
        <v>95.77</v>
      </c>
      <c r="L156" s="164">
        <v>89.932000000000002</v>
      </c>
      <c r="M156" s="161">
        <f t="shared" ref="M156:M169" si="25">L156-K156</f>
        <v>-5.8379999999999939</v>
      </c>
      <c r="N156" s="18">
        <v>0</v>
      </c>
      <c r="O156" s="19" t="s">
        <v>850</v>
      </c>
      <c r="P156" s="20" t="s">
        <v>1062</v>
      </c>
      <c r="Q156" s="62"/>
      <c r="R156" s="62" t="s">
        <v>467</v>
      </c>
      <c r="S156" s="58" t="s">
        <v>349</v>
      </c>
      <c r="T156" s="59" t="s">
        <v>566</v>
      </c>
      <c r="U156" s="60" t="s">
        <v>334</v>
      </c>
      <c r="V156" s="44"/>
      <c r="W156" s="89" t="s">
        <v>38</v>
      </c>
      <c r="X156" s="45">
        <v>109</v>
      </c>
      <c r="Y156" s="89" t="s">
        <v>38</v>
      </c>
      <c r="Z156" s="46"/>
      <c r="AA156" s="60"/>
      <c r="AB156" s="44"/>
      <c r="AC156" s="89" t="s">
        <v>38</v>
      </c>
      <c r="AD156" s="45"/>
      <c r="AE156" s="89" t="s">
        <v>38</v>
      </c>
      <c r="AF156" s="46"/>
      <c r="AG156" s="60"/>
      <c r="AH156" s="44"/>
      <c r="AI156" s="89" t="s">
        <v>38</v>
      </c>
      <c r="AJ156" s="45"/>
      <c r="AK156" s="89" t="s">
        <v>38</v>
      </c>
      <c r="AL156" s="46"/>
      <c r="AM156" s="61"/>
      <c r="AN156" s="39" t="s">
        <v>828</v>
      </c>
      <c r="AO156" s="121"/>
      <c r="AP156" s="121"/>
      <c r="AQ156" s="122"/>
    </row>
    <row r="157" spans="1:46" ht="279.75" customHeight="1" x14ac:dyDescent="0.15">
      <c r="A157" s="52">
        <v>111</v>
      </c>
      <c r="B157" s="53" t="s">
        <v>463</v>
      </c>
      <c r="C157" s="53" t="s">
        <v>464</v>
      </c>
      <c r="D157" s="53" t="s">
        <v>325</v>
      </c>
      <c r="E157" s="162">
        <v>279.262</v>
      </c>
      <c r="F157" s="162">
        <v>279.262</v>
      </c>
      <c r="G157" s="164">
        <v>249</v>
      </c>
      <c r="H157" s="158" t="s">
        <v>937</v>
      </c>
      <c r="I157" s="169" t="s">
        <v>850</v>
      </c>
      <c r="J157" s="170" t="s">
        <v>1063</v>
      </c>
      <c r="K157" s="162">
        <v>569.79999999999995</v>
      </c>
      <c r="L157" s="164">
        <v>1545.914</v>
      </c>
      <c r="M157" s="161">
        <f t="shared" si="25"/>
        <v>976.11400000000003</v>
      </c>
      <c r="N157" s="18">
        <v>0</v>
      </c>
      <c r="O157" s="19" t="s">
        <v>850</v>
      </c>
      <c r="P157" s="20" t="s">
        <v>1064</v>
      </c>
      <c r="Q157" s="62" t="s">
        <v>1277</v>
      </c>
      <c r="R157" s="62" t="s">
        <v>467</v>
      </c>
      <c r="S157" s="58" t="s">
        <v>349</v>
      </c>
      <c r="T157" s="59" t="s">
        <v>566</v>
      </c>
      <c r="U157" s="60" t="s">
        <v>334</v>
      </c>
      <c r="V157" s="44"/>
      <c r="W157" s="89" t="s">
        <v>38</v>
      </c>
      <c r="X157" s="45">
        <v>110</v>
      </c>
      <c r="Y157" s="89" t="s">
        <v>38</v>
      </c>
      <c r="Z157" s="46"/>
      <c r="AA157" s="60"/>
      <c r="AB157" s="44"/>
      <c r="AC157" s="89" t="s">
        <v>38</v>
      </c>
      <c r="AD157" s="45"/>
      <c r="AE157" s="89" t="s">
        <v>38</v>
      </c>
      <c r="AF157" s="46"/>
      <c r="AG157" s="60"/>
      <c r="AH157" s="44"/>
      <c r="AI157" s="89" t="s">
        <v>38</v>
      </c>
      <c r="AJ157" s="45"/>
      <c r="AK157" s="89" t="s">
        <v>38</v>
      </c>
      <c r="AL157" s="46"/>
      <c r="AM157" s="61"/>
      <c r="AN157" s="39" t="s">
        <v>828</v>
      </c>
      <c r="AO157" s="121"/>
      <c r="AP157" s="121" t="s">
        <v>22</v>
      </c>
      <c r="AQ157" s="122" t="s">
        <v>19</v>
      </c>
    </row>
    <row r="158" spans="1:46" ht="96.75" customHeight="1" x14ac:dyDescent="0.15">
      <c r="A158" s="52">
        <v>112</v>
      </c>
      <c r="B158" s="53" t="s">
        <v>799</v>
      </c>
      <c r="C158" s="53" t="s">
        <v>465</v>
      </c>
      <c r="D158" s="53" t="s">
        <v>325</v>
      </c>
      <c r="E158" s="162">
        <v>60.728999999999999</v>
      </c>
      <c r="F158" s="164">
        <v>74</v>
      </c>
      <c r="G158" s="164">
        <v>60.9</v>
      </c>
      <c r="H158" s="158" t="s">
        <v>952</v>
      </c>
      <c r="I158" s="169" t="s">
        <v>850</v>
      </c>
      <c r="J158" s="170" t="s">
        <v>1065</v>
      </c>
      <c r="K158" s="162">
        <v>65.207999999999998</v>
      </c>
      <c r="L158" s="164">
        <v>80.39</v>
      </c>
      <c r="M158" s="161">
        <f t="shared" si="25"/>
        <v>15.182000000000002</v>
      </c>
      <c r="N158" s="18">
        <v>0</v>
      </c>
      <c r="O158" s="19" t="s">
        <v>850</v>
      </c>
      <c r="P158" s="20" t="s">
        <v>1066</v>
      </c>
      <c r="Q158" s="62"/>
      <c r="R158" s="62" t="s">
        <v>467</v>
      </c>
      <c r="S158" s="58" t="s">
        <v>349</v>
      </c>
      <c r="T158" s="59" t="s">
        <v>566</v>
      </c>
      <c r="U158" s="60" t="s">
        <v>334</v>
      </c>
      <c r="V158" s="44"/>
      <c r="W158" s="89" t="s">
        <v>38</v>
      </c>
      <c r="X158" s="45">
        <v>111</v>
      </c>
      <c r="Y158" s="89" t="s">
        <v>38</v>
      </c>
      <c r="Z158" s="46"/>
      <c r="AA158" s="60"/>
      <c r="AB158" s="44"/>
      <c r="AC158" s="89" t="s">
        <v>38</v>
      </c>
      <c r="AD158" s="45"/>
      <c r="AE158" s="89" t="s">
        <v>38</v>
      </c>
      <c r="AF158" s="46"/>
      <c r="AG158" s="60"/>
      <c r="AH158" s="44"/>
      <c r="AI158" s="89" t="s">
        <v>38</v>
      </c>
      <c r="AJ158" s="45"/>
      <c r="AK158" s="89" t="s">
        <v>38</v>
      </c>
      <c r="AL158" s="46"/>
      <c r="AM158" s="61"/>
      <c r="AN158" s="39" t="s">
        <v>828</v>
      </c>
      <c r="AO158" s="121"/>
      <c r="AP158" s="121"/>
      <c r="AQ158" s="122"/>
    </row>
    <row r="159" spans="1:46" ht="58.5" customHeight="1" thickBot="1" x14ac:dyDescent="0.2">
      <c r="A159" s="52">
        <v>113</v>
      </c>
      <c r="B159" s="53" t="s">
        <v>466</v>
      </c>
      <c r="C159" s="53" t="s">
        <v>340</v>
      </c>
      <c r="D159" s="53" t="s">
        <v>786</v>
      </c>
      <c r="E159" s="162">
        <v>300</v>
      </c>
      <c r="F159" s="163">
        <v>304.5</v>
      </c>
      <c r="G159" s="164">
        <f>58.897+83.882+135.561</f>
        <v>278.34000000000003</v>
      </c>
      <c r="H159" s="158" t="s">
        <v>953</v>
      </c>
      <c r="I159" s="169" t="s">
        <v>850</v>
      </c>
      <c r="J159" s="170" t="s">
        <v>1038</v>
      </c>
      <c r="K159" s="162">
        <v>150</v>
      </c>
      <c r="L159" s="164">
        <v>300</v>
      </c>
      <c r="M159" s="161">
        <f t="shared" si="25"/>
        <v>150</v>
      </c>
      <c r="N159" s="18">
        <v>0</v>
      </c>
      <c r="O159" s="19" t="s">
        <v>850</v>
      </c>
      <c r="P159" s="20" t="s">
        <v>1047</v>
      </c>
      <c r="Q159" s="62" t="s">
        <v>1269</v>
      </c>
      <c r="R159" s="62" t="s">
        <v>467</v>
      </c>
      <c r="S159" s="58" t="s">
        <v>332</v>
      </c>
      <c r="T159" s="59" t="s">
        <v>566</v>
      </c>
      <c r="U159" s="60" t="s">
        <v>334</v>
      </c>
      <c r="V159" s="44"/>
      <c r="W159" s="89" t="s">
        <v>38</v>
      </c>
      <c r="X159" s="45">
        <v>112</v>
      </c>
      <c r="Y159" s="89" t="s">
        <v>38</v>
      </c>
      <c r="Z159" s="46"/>
      <c r="AA159" s="60"/>
      <c r="AB159" s="44"/>
      <c r="AC159" s="89" t="s">
        <v>38</v>
      </c>
      <c r="AD159" s="45"/>
      <c r="AE159" s="89" t="s">
        <v>38</v>
      </c>
      <c r="AF159" s="46"/>
      <c r="AG159" s="60"/>
      <c r="AH159" s="44"/>
      <c r="AI159" s="89" t="s">
        <v>38</v>
      </c>
      <c r="AJ159" s="45"/>
      <c r="AK159" s="89" t="s">
        <v>38</v>
      </c>
      <c r="AL159" s="46"/>
      <c r="AM159" s="61"/>
      <c r="AN159" s="39" t="s">
        <v>828</v>
      </c>
      <c r="AO159" s="121"/>
      <c r="AP159" s="121" t="s">
        <v>22</v>
      </c>
      <c r="AQ159" s="122"/>
    </row>
    <row r="160" spans="1:46" ht="21" customHeight="1" x14ac:dyDescent="0.15">
      <c r="A160" s="8"/>
      <c r="B160" s="9" t="s">
        <v>910</v>
      </c>
      <c r="C160" s="9"/>
      <c r="D160" s="9"/>
      <c r="E160" s="151"/>
      <c r="F160" s="152"/>
      <c r="G160" s="152"/>
      <c r="H160" s="152"/>
      <c r="I160" s="152"/>
      <c r="J160" s="152"/>
      <c r="K160" s="153"/>
      <c r="L160" s="154"/>
      <c r="M160" s="154"/>
      <c r="N160" s="117"/>
      <c r="O160" s="12"/>
      <c r="P160" s="11"/>
      <c r="Q160" s="10"/>
      <c r="R160" s="10"/>
      <c r="S160" s="10"/>
      <c r="T160" s="13"/>
      <c r="U160" s="13"/>
      <c r="V160" s="13"/>
      <c r="W160" s="13"/>
      <c r="X160" s="13"/>
      <c r="Y160" s="13"/>
      <c r="Z160" s="13"/>
      <c r="AA160" s="13"/>
      <c r="AB160" s="13"/>
      <c r="AC160" s="13"/>
      <c r="AD160" s="13"/>
      <c r="AE160" s="13"/>
      <c r="AF160" s="13"/>
      <c r="AG160" s="13"/>
      <c r="AH160" s="13"/>
      <c r="AI160" s="13"/>
      <c r="AJ160" s="13"/>
      <c r="AK160" s="13"/>
      <c r="AL160" s="13"/>
      <c r="AM160" s="13"/>
      <c r="AN160" s="13"/>
      <c r="AO160" s="10"/>
      <c r="AP160" s="10"/>
      <c r="AQ160" s="14"/>
    </row>
    <row r="161" spans="1:43" s="30" customFormat="1" ht="60.75" customHeight="1" thickBot="1" x14ac:dyDescent="0.2">
      <c r="A161" s="52">
        <v>114</v>
      </c>
      <c r="B161" s="53" t="s">
        <v>468</v>
      </c>
      <c r="C161" s="53" t="s">
        <v>469</v>
      </c>
      <c r="D161" s="53" t="s">
        <v>325</v>
      </c>
      <c r="E161" s="162">
        <v>22.245000000000001</v>
      </c>
      <c r="F161" s="164">
        <v>22.166</v>
      </c>
      <c r="G161" s="164">
        <v>13.1</v>
      </c>
      <c r="H161" s="158" t="s">
        <v>1094</v>
      </c>
      <c r="I161" s="169" t="s">
        <v>850</v>
      </c>
      <c r="J161" s="170" t="s">
        <v>1038</v>
      </c>
      <c r="K161" s="162">
        <v>19.585000000000001</v>
      </c>
      <c r="L161" s="164">
        <v>19.585000000000001</v>
      </c>
      <c r="M161" s="164">
        <f t="shared" si="25"/>
        <v>0</v>
      </c>
      <c r="N161" s="48"/>
      <c r="O161" s="69" t="s">
        <v>850</v>
      </c>
      <c r="P161" s="53" t="s">
        <v>1067</v>
      </c>
      <c r="Q161" s="62"/>
      <c r="R161" s="62" t="s">
        <v>467</v>
      </c>
      <c r="S161" s="58" t="s">
        <v>349</v>
      </c>
      <c r="T161" s="59" t="s">
        <v>566</v>
      </c>
      <c r="U161" s="60" t="s">
        <v>334</v>
      </c>
      <c r="V161" s="44"/>
      <c r="W161" s="89" t="s">
        <v>38</v>
      </c>
      <c r="X161" s="45">
        <v>113</v>
      </c>
      <c r="Y161" s="89" t="s">
        <v>38</v>
      </c>
      <c r="Z161" s="46"/>
      <c r="AA161" s="60"/>
      <c r="AB161" s="44"/>
      <c r="AC161" s="89" t="s">
        <v>38</v>
      </c>
      <c r="AD161" s="45"/>
      <c r="AE161" s="89" t="s">
        <v>38</v>
      </c>
      <c r="AF161" s="46"/>
      <c r="AG161" s="60"/>
      <c r="AH161" s="44"/>
      <c r="AI161" s="89" t="s">
        <v>38</v>
      </c>
      <c r="AJ161" s="45"/>
      <c r="AK161" s="89" t="s">
        <v>38</v>
      </c>
      <c r="AL161" s="46"/>
      <c r="AM161" s="61"/>
      <c r="AN161" s="39" t="s">
        <v>820</v>
      </c>
      <c r="AO161" s="121"/>
      <c r="AP161" s="121"/>
      <c r="AQ161" s="122"/>
    </row>
    <row r="162" spans="1:43" ht="21" customHeight="1" x14ac:dyDescent="0.15">
      <c r="A162" s="8"/>
      <c r="B162" s="9" t="s">
        <v>911</v>
      </c>
      <c r="C162" s="9"/>
      <c r="D162" s="9"/>
      <c r="E162" s="151"/>
      <c r="F162" s="152"/>
      <c r="G162" s="152"/>
      <c r="H162" s="152"/>
      <c r="I162" s="152"/>
      <c r="J162" s="152"/>
      <c r="K162" s="153"/>
      <c r="L162" s="154"/>
      <c r="M162" s="154"/>
      <c r="N162" s="117"/>
      <c r="O162" s="12"/>
      <c r="P162" s="11"/>
      <c r="Q162" s="10"/>
      <c r="R162" s="10"/>
      <c r="S162" s="10"/>
      <c r="T162" s="13"/>
      <c r="U162" s="13"/>
      <c r="V162" s="13"/>
      <c r="W162" s="13"/>
      <c r="X162" s="13"/>
      <c r="Y162" s="13"/>
      <c r="Z162" s="13"/>
      <c r="AA162" s="13"/>
      <c r="AB162" s="13"/>
      <c r="AC162" s="13"/>
      <c r="AD162" s="13"/>
      <c r="AE162" s="13"/>
      <c r="AF162" s="13"/>
      <c r="AG162" s="13"/>
      <c r="AH162" s="13"/>
      <c r="AI162" s="13"/>
      <c r="AJ162" s="13"/>
      <c r="AK162" s="13"/>
      <c r="AL162" s="13"/>
      <c r="AM162" s="13"/>
      <c r="AN162" s="13"/>
      <c r="AO162" s="10"/>
      <c r="AP162" s="10"/>
      <c r="AQ162" s="14"/>
    </row>
    <row r="163" spans="1:43" s="30" customFormat="1" ht="68.25" thickBot="1" x14ac:dyDescent="0.2">
      <c r="A163" s="52">
        <v>115</v>
      </c>
      <c r="B163" s="53" t="s">
        <v>470</v>
      </c>
      <c r="C163" s="53" t="s">
        <v>471</v>
      </c>
      <c r="D163" s="53" t="s">
        <v>325</v>
      </c>
      <c r="E163" s="162">
        <v>192.96</v>
      </c>
      <c r="F163" s="163">
        <v>192.96</v>
      </c>
      <c r="G163" s="164">
        <v>175.13300000000001</v>
      </c>
      <c r="H163" s="171" t="s">
        <v>851</v>
      </c>
      <c r="I163" s="169" t="s">
        <v>850</v>
      </c>
      <c r="J163" s="170" t="s">
        <v>1306</v>
      </c>
      <c r="K163" s="162">
        <v>198.96</v>
      </c>
      <c r="L163" s="164">
        <v>199.52</v>
      </c>
      <c r="M163" s="161">
        <f t="shared" ref="M163" si="26">L163-K163</f>
        <v>0.56000000000000227</v>
      </c>
      <c r="N163" s="72" t="s">
        <v>327</v>
      </c>
      <c r="O163" s="69" t="s">
        <v>850</v>
      </c>
      <c r="P163" s="53" t="s">
        <v>979</v>
      </c>
      <c r="Q163" s="62" t="s">
        <v>327</v>
      </c>
      <c r="R163" s="62" t="s">
        <v>729</v>
      </c>
      <c r="S163" s="58" t="s">
        <v>730</v>
      </c>
      <c r="T163" s="63" t="s">
        <v>731</v>
      </c>
      <c r="U163" s="60" t="s">
        <v>334</v>
      </c>
      <c r="V163" s="44"/>
      <c r="W163" s="89" t="s">
        <v>732</v>
      </c>
      <c r="X163" s="45">
        <v>114</v>
      </c>
      <c r="Y163" s="89" t="s">
        <v>732</v>
      </c>
      <c r="Z163" s="46"/>
      <c r="AA163" s="60"/>
      <c r="AB163" s="44"/>
      <c r="AC163" s="89" t="s">
        <v>732</v>
      </c>
      <c r="AD163" s="45"/>
      <c r="AE163" s="89" t="s">
        <v>732</v>
      </c>
      <c r="AF163" s="46"/>
      <c r="AG163" s="60"/>
      <c r="AH163" s="44"/>
      <c r="AI163" s="89" t="s">
        <v>732</v>
      </c>
      <c r="AJ163" s="45"/>
      <c r="AK163" s="89" t="s">
        <v>732</v>
      </c>
      <c r="AL163" s="46"/>
      <c r="AM163" s="61"/>
      <c r="AN163" s="39" t="s">
        <v>820</v>
      </c>
      <c r="AO163" s="121" t="s">
        <v>22</v>
      </c>
      <c r="AP163" s="121"/>
      <c r="AQ163" s="122"/>
    </row>
    <row r="164" spans="1:43" x14ac:dyDescent="0.15">
      <c r="A164" s="8"/>
      <c r="B164" s="9" t="s">
        <v>912</v>
      </c>
      <c r="C164" s="9"/>
      <c r="D164" s="9"/>
      <c r="E164" s="151"/>
      <c r="F164" s="152"/>
      <c r="G164" s="152"/>
      <c r="H164" s="152"/>
      <c r="I164" s="152"/>
      <c r="J164" s="152"/>
      <c r="K164" s="153"/>
      <c r="L164" s="154"/>
      <c r="M164" s="154"/>
      <c r="N164" s="117"/>
      <c r="O164" s="12"/>
      <c r="P164" s="11"/>
      <c r="Q164" s="10"/>
      <c r="R164" s="10"/>
      <c r="S164" s="10"/>
      <c r="T164" s="13"/>
      <c r="U164" s="13"/>
      <c r="V164" s="13"/>
      <c r="W164" s="13"/>
      <c r="X164" s="13"/>
      <c r="Y164" s="13"/>
      <c r="Z164" s="13"/>
      <c r="AA164" s="13"/>
      <c r="AB164" s="13"/>
      <c r="AC164" s="13"/>
      <c r="AD164" s="13"/>
      <c r="AE164" s="13"/>
      <c r="AF164" s="13"/>
      <c r="AG164" s="13"/>
      <c r="AH164" s="13"/>
      <c r="AI164" s="13"/>
      <c r="AJ164" s="13"/>
      <c r="AK164" s="13"/>
      <c r="AL164" s="13"/>
      <c r="AM164" s="13"/>
      <c r="AN164" s="13"/>
      <c r="AO164" s="10"/>
      <c r="AP164" s="10"/>
      <c r="AQ164" s="14"/>
    </row>
    <row r="165" spans="1:43" s="30" customFormat="1" ht="112.5" customHeight="1" thickBot="1" x14ac:dyDescent="0.2">
      <c r="A165" s="52">
        <v>116</v>
      </c>
      <c r="B165" s="53" t="s">
        <v>472</v>
      </c>
      <c r="C165" s="53" t="s">
        <v>473</v>
      </c>
      <c r="D165" s="53" t="s">
        <v>325</v>
      </c>
      <c r="E165" s="162">
        <v>28.547999999999998</v>
      </c>
      <c r="F165" s="163">
        <v>28.547999999999998</v>
      </c>
      <c r="G165" s="164">
        <v>14.20322</v>
      </c>
      <c r="H165" s="171" t="s">
        <v>851</v>
      </c>
      <c r="I165" s="169" t="s">
        <v>850</v>
      </c>
      <c r="J165" s="170" t="s">
        <v>980</v>
      </c>
      <c r="K165" s="162">
        <v>25.911999999999999</v>
      </c>
      <c r="L165" s="164">
        <v>26.327000000000002</v>
      </c>
      <c r="M165" s="161">
        <f t="shared" ref="M165" si="27">L165-K165</f>
        <v>0.4150000000000027</v>
      </c>
      <c r="N165" s="72" t="s">
        <v>327</v>
      </c>
      <c r="O165" s="69" t="s">
        <v>850</v>
      </c>
      <c r="P165" s="53" t="s">
        <v>981</v>
      </c>
      <c r="Q165" s="62" t="s">
        <v>327</v>
      </c>
      <c r="R165" s="62" t="s">
        <v>729</v>
      </c>
      <c r="S165" s="58" t="s">
        <v>730</v>
      </c>
      <c r="T165" s="63" t="s">
        <v>734</v>
      </c>
      <c r="U165" s="60" t="s">
        <v>334</v>
      </c>
      <c r="V165" s="44"/>
      <c r="W165" s="89" t="s">
        <v>735</v>
      </c>
      <c r="X165" s="45">
        <v>115</v>
      </c>
      <c r="Y165" s="89" t="s">
        <v>735</v>
      </c>
      <c r="Z165" s="46"/>
      <c r="AA165" s="60"/>
      <c r="AB165" s="44"/>
      <c r="AC165" s="89" t="s">
        <v>735</v>
      </c>
      <c r="AD165" s="45"/>
      <c r="AE165" s="89" t="s">
        <v>736</v>
      </c>
      <c r="AF165" s="46"/>
      <c r="AG165" s="60"/>
      <c r="AH165" s="44"/>
      <c r="AI165" s="89" t="s">
        <v>735</v>
      </c>
      <c r="AJ165" s="45"/>
      <c r="AK165" s="89" t="s">
        <v>735</v>
      </c>
      <c r="AL165" s="46"/>
      <c r="AM165" s="61"/>
      <c r="AN165" s="39" t="s">
        <v>629</v>
      </c>
      <c r="AO165" s="121"/>
      <c r="AP165" s="121"/>
      <c r="AQ165" s="122"/>
    </row>
    <row r="166" spans="1:43" x14ac:dyDescent="0.15">
      <c r="A166" s="8"/>
      <c r="B166" s="9" t="s">
        <v>913</v>
      </c>
      <c r="C166" s="9"/>
      <c r="D166" s="9"/>
      <c r="E166" s="151"/>
      <c r="F166" s="152"/>
      <c r="G166" s="152"/>
      <c r="H166" s="152"/>
      <c r="I166" s="152"/>
      <c r="J166" s="152"/>
      <c r="K166" s="153"/>
      <c r="L166" s="154"/>
      <c r="M166" s="154"/>
      <c r="N166" s="133"/>
      <c r="O166" s="12"/>
      <c r="P166" s="11"/>
      <c r="Q166" s="10"/>
      <c r="R166" s="10"/>
      <c r="S166" s="10"/>
      <c r="T166" s="13"/>
      <c r="U166" s="13"/>
      <c r="V166" s="13"/>
      <c r="W166" s="13"/>
      <c r="X166" s="13"/>
      <c r="Y166" s="13"/>
      <c r="Z166" s="13"/>
      <c r="AA166" s="13"/>
      <c r="AB166" s="13"/>
      <c r="AC166" s="13"/>
      <c r="AD166" s="13"/>
      <c r="AE166" s="13"/>
      <c r="AF166" s="13"/>
      <c r="AG166" s="13"/>
      <c r="AH166" s="13"/>
      <c r="AI166" s="13"/>
      <c r="AJ166" s="13"/>
      <c r="AK166" s="13"/>
      <c r="AL166" s="13"/>
      <c r="AM166" s="13"/>
      <c r="AN166" s="13"/>
      <c r="AO166" s="10"/>
      <c r="AP166" s="10"/>
      <c r="AQ166" s="14"/>
    </row>
    <row r="167" spans="1:43" s="30" customFormat="1" ht="50.1" customHeight="1" thickBot="1" x14ac:dyDescent="0.2">
      <c r="A167" s="52">
        <v>117</v>
      </c>
      <c r="B167" s="53" t="s">
        <v>665</v>
      </c>
      <c r="C167" s="53" t="s">
        <v>474</v>
      </c>
      <c r="D167" s="53" t="s">
        <v>325</v>
      </c>
      <c r="E167" s="162">
        <v>156.91300000000001</v>
      </c>
      <c r="F167" s="163">
        <v>156.91300000000001</v>
      </c>
      <c r="G167" s="164">
        <v>148.69999999999999</v>
      </c>
      <c r="H167" s="158" t="s">
        <v>1094</v>
      </c>
      <c r="I167" s="169" t="s">
        <v>850</v>
      </c>
      <c r="J167" s="170" t="s">
        <v>1048</v>
      </c>
      <c r="K167" s="162">
        <v>155.661</v>
      </c>
      <c r="L167" s="164">
        <v>327.65300000000002</v>
      </c>
      <c r="M167" s="164">
        <f t="shared" ref="M167" si="28">L167-K167</f>
        <v>171.99200000000002</v>
      </c>
      <c r="N167" s="72">
        <v>0</v>
      </c>
      <c r="O167" s="69" t="s">
        <v>850</v>
      </c>
      <c r="P167" s="53" t="s">
        <v>1068</v>
      </c>
      <c r="Q167" s="62" t="s">
        <v>1270</v>
      </c>
      <c r="R167" s="62" t="s">
        <v>666</v>
      </c>
      <c r="S167" s="58" t="s">
        <v>667</v>
      </c>
      <c r="T167" s="63" t="s">
        <v>668</v>
      </c>
      <c r="U167" s="60" t="s">
        <v>334</v>
      </c>
      <c r="V167" s="44"/>
      <c r="W167" s="89" t="s">
        <v>38</v>
      </c>
      <c r="X167" s="45">
        <v>116</v>
      </c>
      <c r="Y167" s="89" t="s">
        <v>669</v>
      </c>
      <c r="Z167" s="46"/>
      <c r="AA167" s="60"/>
      <c r="AB167" s="44"/>
      <c r="AC167" s="89" t="s">
        <v>669</v>
      </c>
      <c r="AD167" s="45"/>
      <c r="AE167" s="89" t="s">
        <v>38</v>
      </c>
      <c r="AF167" s="46"/>
      <c r="AG167" s="60"/>
      <c r="AH167" s="44"/>
      <c r="AI167" s="89" t="s">
        <v>38</v>
      </c>
      <c r="AJ167" s="45"/>
      <c r="AK167" s="89" t="s">
        <v>38</v>
      </c>
      <c r="AL167" s="46"/>
      <c r="AM167" s="61"/>
      <c r="AN167" s="39" t="s">
        <v>37</v>
      </c>
      <c r="AO167" s="121"/>
      <c r="AP167" s="121"/>
      <c r="AQ167" s="122"/>
    </row>
    <row r="168" spans="1:43" x14ac:dyDescent="0.15">
      <c r="A168" s="8"/>
      <c r="B168" s="9" t="s">
        <v>914</v>
      </c>
      <c r="C168" s="9"/>
      <c r="D168" s="9"/>
      <c r="E168" s="151"/>
      <c r="F168" s="152"/>
      <c r="G168" s="152"/>
      <c r="H168" s="152"/>
      <c r="I168" s="152"/>
      <c r="J168" s="152"/>
      <c r="K168" s="153"/>
      <c r="L168" s="154"/>
      <c r="M168" s="154"/>
      <c r="N168" s="117"/>
      <c r="O168" s="12"/>
      <c r="P168" s="11"/>
      <c r="Q168" s="10"/>
      <c r="R168" s="10"/>
      <c r="S168" s="10"/>
      <c r="T168" s="13"/>
      <c r="U168" s="13"/>
      <c r="V168" s="13"/>
      <c r="W168" s="13"/>
      <c r="X168" s="13"/>
      <c r="Y168" s="13"/>
      <c r="Z168" s="13"/>
      <c r="AA168" s="13"/>
      <c r="AB168" s="13"/>
      <c r="AC168" s="13"/>
      <c r="AD168" s="13"/>
      <c r="AE168" s="13"/>
      <c r="AF168" s="13"/>
      <c r="AG168" s="13"/>
      <c r="AH168" s="13"/>
      <c r="AI168" s="13"/>
      <c r="AJ168" s="13"/>
      <c r="AK168" s="13"/>
      <c r="AL168" s="13"/>
      <c r="AM168" s="13"/>
      <c r="AN168" s="13"/>
      <c r="AO168" s="10"/>
      <c r="AP168" s="10"/>
      <c r="AQ168" s="14"/>
    </row>
    <row r="169" spans="1:43" s="30" customFormat="1" ht="50.1" customHeight="1" thickBot="1" x14ac:dyDescent="0.2">
      <c r="A169" s="52">
        <v>118</v>
      </c>
      <c r="B169" s="53" t="s">
        <v>475</v>
      </c>
      <c r="C169" s="53" t="s">
        <v>375</v>
      </c>
      <c r="D169" s="53" t="s">
        <v>325</v>
      </c>
      <c r="E169" s="162">
        <v>437.03800000000001</v>
      </c>
      <c r="F169" s="163">
        <v>437.03800000000001</v>
      </c>
      <c r="G169" s="164">
        <v>382.90800000000002</v>
      </c>
      <c r="H169" s="158" t="s">
        <v>1094</v>
      </c>
      <c r="I169" s="169" t="s">
        <v>850</v>
      </c>
      <c r="J169" s="170" t="s">
        <v>1069</v>
      </c>
      <c r="K169" s="162">
        <v>497.435</v>
      </c>
      <c r="L169" s="164">
        <v>571.50900000000001</v>
      </c>
      <c r="M169" s="164">
        <f t="shared" si="25"/>
        <v>74.074000000000012</v>
      </c>
      <c r="N169" s="72">
        <v>0</v>
      </c>
      <c r="O169" s="69" t="s">
        <v>850</v>
      </c>
      <c r="P169" s="53" t="s">
        <v>1070</v>
      </c>
      <c r="Q169" s="62" t="s">
        <v>1271</v>
      </c>
      <c r="R169" s="62" t="s">
        <v>476</v>
      </c>
      <c r="S169" s="58" t="s">
        <v>349</v>
      </c>
      <c r="T169" s="63" t="s">
        <v>567</v>
      </c>
      <c r="U169" s="60" t="s">
        <v>334</v>
      </c>
      <c r="V169" s="44"/>
      <c r="W169" s="89" t="s">
        <v>38</v>
      </c>
      <c r="X169" s="45">
        <v>117</v>
      </c>
      <c r="Y169" s="89" t="s">
        <v>38</v>
      </c>
      <c r="Z169" s="46"/>
      <c r="AA169" s="60"/>
      <c r="AB169" s="44"/>
      <c r="AC169" s="89" t="s">
        <v>38</v>
      </c>
      <c r="AD169" s="45"/>
      <c r="AE169" s="89" t="s">
        <v>38</v>
      </c>
      <c r="AF169" s="46"/>
      <c r="AG169" s="60"/>
      <c r="AH169" s="44"/>
      <c r="AI169" s="89" t="s">
        <v>38</v>
      </c>
      <c r="AJ169" s="45"/>
      <c r="AK169" s="89" t="s">
        <v>38</v>
      </c>
      <c r="AL169" s="46"/>
      <c r="AM169" s="61"/>
      <c r="AN169" s="39" t="s">
        <v>820</v>
      </c>
      <c r="AO169" s="121" t="s">
        <v>22</v>
      </c>
      <c r="AP169" s="121"/>
      <c r="AQ169" s="122"/>
    </row>
    <row r="170" spans="1:43" x14ac:dyDescent="0.15">
      <c r="A170" s="8"/>
      <c r="B170" s="9" t="s">
        <v>915</v>
      </c>
      <c r="C170" s="9"/>
      <c r="D170" s="9"/>
      <c r="E170" s="151"/>
      <c r="F170" s="152"/>
      <c r="G170" s="152"/>
      <c r="H170" s="152"/>
      <c r="I170" s="152"/>
      <c r="J170" s="152"/>
      <c r="K170" s="153"/>
      <c r="L170" s="154"/>
      <c r="M170" s="154"/>
      <c r="N170" s="117"/>
      <c r="O170" s="12"/>
      <c r="P170" s="11"/>
      <c r="Q170" s="10"/>
      <c r="R170" s="10"/>
      <c r="S170" s="10"/>
      <c r="T170" s="13"/>
      <c r="U170" s="13"/>
      <c r="V170" s="13"/>
      <c r="W170" s="13"/>
      <c r="X170" s="13"/>
      <c r="Y170" s="13"/>
      <c r="Z170" s="13"/>
      <c r="AA170" s="13"/>
      <c r="AB170" s="13"/>
      <c r="AC170" s="13"/>
      <c r="AD170" s="13"/>
      <c r="AE170" s="13"/>
      <c r="AF170" s="13"/>
      <c r="AG170" s="13"/>
      <c r="AH170" s="13"/>
      <c r="AI170" s="13"/>
      <c r="AJ170" s="13"/>
      <c r="AK170" s="13"/>
      <c r="AL170" s="13"/>
      <c r="AM170" s="13"/>
      <c r="AN170" s="13"/>
      <c r="AO170" s="10"/>
      <c r="AP170" s="10"/>
      <c r="AQ170" s="14"/>
    </row>
    <row r="171" spans="1:43" s="30" customFormat="1" ht="50.1" customHeight="1" thickBot="1" x14ac:dyDescent="0.2">
      <c r="A171" s="52">
        <v>119</v>
      </c>
      <c r="B171" s="53" t="s">
        <v>477</v>
      </c>
      <c r="C171" s="53" t="s">
        <v>375</v>
      </c>
      <c r="D171" s="53" t="s">
        <v>325</v>
      </c>
      <c r="E171" s="162">
        <v>186.87100000000001</v>
      </c>
      <c r="F171" s="163">
        <v>186.87100000000001</v>
      </c>
      <c r="G171" s="164">
        <v>158.5</v>
      </c>
      <c r="H171" s="158" t="s">
        <v>1094</v>
      </c>
      <c r="I171" s="169" t="s">
        <v>850</v>
      </c>
      <c r="J171" s="170" t="s">
        <v>1048</v>
      </c>
      <c r="K171" s="162">
        <v>147.06299999999999</v>
      </c>
      <c r="L171" s="164">
        <v>146.80600000000001</v>
      </c>
      <c r="M171" s="164">
        <f t="shared" ref="M171:M249" si="29">L171-K171</f>
        <v>-0.25699999999997658</v>
      </c>
      <c r="N171" s="72">
        <v>0</v>
      </c>
      <c r="O171" s="69" t="s">
        <v>850</v>
      </c>
      <c r="P171" s="53" t="s">
        <v>1071</v>
      </c>
      <c r="Q171" s="62"/>
      <c r="R171" s="62" t="s">
        <v>476</v>
      </c>
      <c r="S171" s="58" t="s">
        <v>349</v>
      </c>
      <c r="T171" s="59" t="s">
        <v>567</v>
      </c>
      <c r="U171" s="60" t="s">
        <v>334</v>
      </c>
      <c r="V171" s="44"/>
      <c r="W171" s="89" t="s">
        <v>38</v>
      </c>
      <c r="X171" s="45">
        <v>118</v>
      </c>
      <c r="Y171" s="89" t="s">
        <v>38</v>
      </c>
      <c r="Z171" s="46"/>
      <c r="AA171" s="60"/>
      <c r="AB171" s="44"/>
      <c r="AC171" s="89" t="s">
        <v>38</v>
      </c>
      <c r="AD171" s="45"/>
      <c r="AE171" s="89" t="s">
        <v>38</v>
      </c>
      <c r="AF171" s="46"/>
      <c r="AG171" s="60"/>
      <c r="AH171" s="44"/>
      <c r="AI171" s="89" t="s">
        <v>38</v>
      </c>
      <c r="AJ171" s="45"/>
      <c r="AK171" s="89" t="s">
        <v>38</v>
      </c>
      <c r="AL171" s="46"/>
      <c r="AM171" s="61"/>
      <c r="AN171" s="39" t="s">
        <v>326</v>
      </c>
      <c r="AO171" s="121" t="s">
        <v>22</v>
      </c>
      <c r="AP171" s="121"/>
      <c r="AQ171" s="122"/>
    </row>
    <row r="172" spans="1:43" x14ac:dyDescent="0.15">
      <c r="A172" s="8"/>
      <c r="B172" s="9" t="s">
        <v>916</v>
      </c>
      <c r="C172" s="9"/>
      <c r="D172" s="9"/>
      <c r="E172" s="151"/>
      <c r="F172" s="152"/>
      <c r="G172" s="152"/>
      <c r="H172" s="152"/>
      <c r="I172" s="152"/>
      <c r="J172" s="152"/>
      <c r="K172" s="153"/>
      <c r="L172" s="154"/>
      <c r="M172" s="154"/>
      <c r="N172" s="117"/>
      <c r="O172" s="12"/>
      <c r="P172" s="11"/>
      <c r="Q172" s="10"/>
      <c r="R172" s="10"/>
      <c r="S172" s="10"/>
      <c r="T172" s="13"/>
      <c r="U172" s="13"/>
      <c r="V172" s="13"/>
      <c r="W172" s="13"/>
      <c r="X172" s="13"/>
      <c r="Y172" s="13"/>
      <c r="Z172" s="13"/>
      <c r="AA172" s="13"/>
      <c r="AB172" s="13"/>
      <c r="AC172" s="13"/>
      <c r="AD172" s="13"/>
      <c r="AE172" s="13"/>
      <c r="AF172" s="13"/>
      <c r="AG172" s="13"/>
      <c r="AH172" s="13"/>
      <c r="AI172" s="13"/>
      <c r="AJ172" s="13"/>
      <c r="AK172" s="13"/>
      <c r="AL172" s="13"/>
      <c r="AM172" s="13"/>
      <c r="AN172" s="13"/>
      <c r="AO172" s="10"/>
      <c r="AP172" s="10"/>
      <c r="AQ172" s="14"/>
    </row>
    <row r="173" spans="1:43" s="30" customFormat="1" ht="81" customHeight="1" thickBot="1" x14ac:dyDescent="0.2">
      <c r="A173" s="52">
        <v>120</v>
      </c>
      <c r="B173" s="53" t="s">
        <v>478</v>
      </c>
      <c r="C173" s="53" t="s">
        <v>375</v>
      </c>
      <c r="D173" s="53" t="s">
        <v>325</v>
      </c>
      <c r="E173" s="162">
        <v>9.6549999999999994</v>
      </c>
      <c r="F173" s="163">
        <v>9.6549999999999994</v>
      </c>
      <c r="G173" s="164">
        <v>4.8</v>
      </c>
      <c r="H173" s="158" t="s">
        <v>1094</v>
      </c>
      <c r="I173" s="169" t="s">
        <v>850</v>
      </c>
      <c r="J173" s="170" t="s">
        <v>1038</v>
      </c>
      <c r="K173" s="162">
        <v>9.0660000000000007</v>
      </c>
      <c r="L173" s="164">
        <v>9.0660000000000007</v>
      </c>
      <c r="M173" s="164">
        <f t="shared" si="29"/>
        <v>0</v>
      </c>
      <c r="N173" s="72">
        <v>0</v>
      </c>
      <c r="O173" s="69" t="s">
        <v>850</v>
      </c>
      <c r="P173" s="53" t="s">
        <v>1072</v>
      </c>
      <c r="Q173" s="62"/>
      <c r="R173" s="62" t="s">
        <v>476</v>
      </c>
      <c r="S173" s="58" t="s">
        <v>349</v>
      </c>
      <c r="T173" s="59" t="s">
        <v>567</v>
      </c>
      <c r="U173" s="60" t="s">
        <v>334</v>
      </c>
      <c r="V173" s="44"/>
      <c r="W173" s="89" t="s">
        <v>38</v>
      </c>
      <c r="X173" s="45">
        <v>119</v>
      </c>
      <c r="Y173" s="89" t="s">
        <v>38</v>
      </c>
      <c r="Z173" s="46"/>
      <c r="AA173" s="60"/>
      <c r="AB173" s="44"/>
      <c r="AC173" s="89" t="s">
        <v>38</v>
      </c>
      <c r="AD173" s="45"/>
      <c r="AE173" s="89" t="s">
        <v>38</v>
      </c>
      <c r="AF173" s="46"/>
      <c r="AG173" s="60"/>
      <c r="AH173" s="44"/>
      <c r="AI173" s="89" t="s">
        <v>38</v>
      </c>
      <c r="AJ173" s="45"/>
      <c r="AK173" s="89" t="s">
        <v>38</v>
      </c>
      <c r="AL173" s="46"/>
      <c r="AM173" s="61"/>
      <c r="AN173" s="39" t="s">
        <v>37</v>
      </c>
      <c r="AO173" s="121"/>
      <c r="AP173" s="121"/>
      <c r="AQ173" s="122" t="s">
        <v>19</v>
      </c>
    </row>
    <row r="174" spans="1:43" x14ac:dyDescent="0.15">
      <c r="A174" s="8"/>
      <c r="B174" s="9" t="s">
        <v>917</v>
      </c>
      <c r="C174" s="9"/>
      <c r="D174" s="9"/>
      <c r="E174" s="151"/>
      <c r="F174" s="152"/>
      <c r="G174" s="152"/>
      <c r="H174" s="152"/>
      <c r="I174" s="152"/>
      <c r="J174" s="152"/>
      <c r="K174" s="153"/>
      <c r="L174" s="154"/>
      <c r="M174" s="154"/>
      <c r="N174" s="117"/>
      <c r="O174" s="12"/>
      <c r="P174" s="11"/>
      <c r="Q174" s="10"/>
      <c r="R174" s="10"/>
      <c r="S174" s="10"/>
      <c r="T174" s="13"/>
      <c r="U174" s="13"/>
      <c r="V174" s="13"/>
      <c r="W174" s="13"/>
      <c r="X174" s="13"/>
      <c r="Y174" s="13"/>
      <c r="Z174" s="13"/>
      <c r="AA174" s="13"/>
      <c r="AB174" s="13"/>
      <c r="AC174" s="13"/>
      <c r="AD174" s="13"/>
      <c r="AE174" s="13"/>
      <c r="AF174" s="13"/>
      <c r="AG174" s="13"/>
      <c r="AH174" s="13"/>
      <c r="AI174" s="13"/>
      <c r="AJ174" s="13"/>
      <c r="AK174" s="13"/>
      <c r="AL174" s="13"/>
      <c r="AM174" s="13"/>
      <c r="AN174" s="13"/>
      <c r="AO174" s="10"/>
      <c r="AP174" s="10"/>
      <c r="AQ174" s="14"/>
    </row>
    <row r="175" spans="1:43" s="30" customFormat="1" ht="141.75" customHeight="1" x14ac:dyDescent="0.15">
      <c r="A175" s="52">
        <v>121</v>
      </c>
      <c r="B175" s="53" t="s">
        <v>479</v>
      </c>
      <c r="C175" s="53" t="s">
        <v>737</v>
      </c>
      <c r="D175" s="53" t="s">
        <v>325</v>
      </c>
      <c r="E175" s="162">
        <v>822.27200000000005</v>
      </c>
      <c r="F175" s="164">
        <v>822.27200000000005</v>
      </c>
      <c r="G175" s="164">
        <v>837.59876499999996</v>
      </c>
      <c r="H175" s="171" t="s">
        <v>851</v>
      </c>
      <c r="I175" s="169" t="s">
        <v>850</v>
      </c>
      <c r="J175" s="170" t="s">
        <v>982</v>
      </c>
      <c r="K175" s="162">
        <v>810.82899999999995</v>
      </c>
      <c r="L175" s="164">
        <v>791.59900000000005</v>
      </c>
      <c r="M175" s="161">
        <f t="shared" ref="M175:M176" si="30">L175-K175</f>
        <v>-19.229999999999905</v>
      </c>
      <c r="N175" s="72">
        <v>0</v>
      </c>
      <c r="O175" s="69" t="s">
        <v>850</v>
      </c>
      <c r="P175" s="53" t="s">
        <v>984</v>
      </c>
      <c r="Q175" s="62" t="s">
        <v>1260</v>
      </c>
      <c r="R175" s="62" t="s">
        <v>738</v>
      </c>
      <c r="S175" s="58" t="s">
        <v>730</v>
      </c>
      <c r="T175" s="59" t="s">
        <v>739</v>
      </c>
      <c r="U175" s="60" t="s">
        <v>334</v>
      </c>
      <c r="V175" s="44"/>
      <c r="W175" s="89" t="s">
        <v>740</v>
      </c>
      <c r="X175" s="45">
        <v>120</v>
      </c>
      <c r="Y175" s="89" t="s">
        <v>740</v>
      </c>
      <c r="Z175" s="46"/>
      <c r="AA175" s="60"/>
      <c r="AB175" s="44"/>
      <c r="AC175" s="89" t="s">
        <v>740</v>
      </c>
      <c r="AD175" s="45"/>
      <c r="AE175" s="89" t="s">
        <v>741</v>
      </c>
      <c r="AF175" s="46"/>
      <c r="AG175" s="60"/>
      <c r="AH175" s="44"/>
      <c r="AI175" s="89" t="s">
        <v>741</v>
      </c>
      <c r="AJ175" s="45"/>
      <c r="AK175" s="89" t="s">
        <v>740</v>
      </c>
      <c r="AL175" s="46"/>
      <c r="AM175" s="61"/>
      <c r="AN175" s="39" t="s">
        <v>326</v>
      </c>
      <c r="AO175" s="121"/>
      <c r="AP175" s="121"/>
      <c r="AQ175" s="122"/>
    </row>
    <row r="176" spans="1:43" s="30" customFormat="1" ht="193.5" customHeight="1" thickBot="1" x14ac:dyDescent="0.2">
      <c r="A176" s="52">
        <v>122</v>
      </c>
      <c r="B176" s="53" t="s">
        <v>480</v>
      </c>
      <c r="C176" s="53" t="s">
        <v>737</v>
      </c>
      <c r="D176" s="53" t="s">
        <v>325</v>
      </c>
      <c r="E176" s="162">
        <v>278.53100000000001</v>
      </c>
      <c r="F176" s="164">
        <v>278.53100000000001</v>
      </c>
      <c r="G176" s="164">
        <v>237.657184</v>
      </c>
      <c r="H176" s="171" t="s">
        <v>851</v>
      </c>
      <c r="I176" s="169" t="s">
        <v>850</v>
      </c>
      <c r="J176" s="170" t="s">
        <v>982</v>
      </c>
      <c r="K176" s="162">
        <v>273.74599999999998</v>
      </c>
      <c r="L176" s="164">
        <v>250.47200000000001</v>
      </c>
      <c r="M176" s="161">
        <f t="shared" si="30"/>
        <v>-23.273999999999972</v>
      </c>
      <c r="N176" s="72" t="s">
        <v>327</v>
      </c>
      <c r="O176" s="69" t="s">
        <v>850</v>
      </c>
      <c r="P176" s="53" t="s">
        <v>985</v>
      </c>
      <c r="Q176" s="62" t="s">
        <v>327</v>
      </c>
      <c r="R176" s="62" t="s">
        <v>738</v>
      </c>
      <c r="S176" s="58" t="s">
        <v>332</v>
      </c>
      <c r="T176" s="59" t="s">
        <v>739</v>
      </c>
      <c r="U176" s="60" t="s">
        <v>334</v>
      </c>
      <c r="V176" s="44"/>
      <c r="W176" s="89" t="s">
        <v>38</v>
      </c>
      <c r="X176" s="45">
        <v>121</v>
      </c>
      <c r="Y176" s="89" t="s">
        <v>38</v>
      </c>
      <c r="Z176" s="46"/>
      <c r="AA176" s="60"/>
      <c r="AB176" s="44"/>
      <c r="AC176" s="89" t="s">
        <v>742</v>
      </c>
      <c r="AD176" s="45"/>
      <c r="AE176" s="89" t="s">
        <v>742</v>
      </c>
      <c r="AF176" s="46"/>
      <c r="AG176" s="60"/>
      <c r="AH176" s="44"/>
      <c r="AI176" s="89" t="s">
        <v>38</v>
      </c>
      <c r="AJ176" s="45"/>
      <c r="AK176" s="89" t="s">
        <v>742</v>
      </c>
      <c r="AL176" s="46"/>
      <c r="AM176" s="61"/>
      <c r="AN176" s="39" t="s">
        <v>326</v>
      </c>
      <c r="AO176" s="121"/>
      <c r="AP176" s="121"/>
      <c r="AQ176" s="122"/>
    </row>
    <row r="177" spans="1:43" x14ac:dyDescent="0.15">
      <c r="A177" s="8"/>
      <c r="B177" s="9" t="s">
        <v>918</v>
      </c>
      <c r="C177" s="9"/>
      <c r="D177" s="9"/>
      <c r="E177" s="151"/>
      <c r="F177" s="152"/>
      <c r="G177" s="152"/>
      <c r="H177" s="152"/>
      <c r="I177" s="152"/>
      <c r="J177" s="152"/>
      <c r="K177" s="153"/>
      <c r="L177" s="154"/>
      <c r="M177" s="154"/>
      <c r="N177" s="117"/>
      <c r="O177" s="12"/>
      <c r="P177" s="11"/>
      <c r="Q177" s="10"/>
      <c r="R177" s="10"/>
      <c r="S177" s="10"/>
      <c r="T177" s="13"/>
      <c r="U177" s="13"/>
      <c r="V177" s="13"/>
      <c r="W177" s="13"/>
      <c r="X177" s="13"/>
      <c r="Y177" s="13"/>
      <c r="Z177" s="13"/>
      <c r="AA177" s="13"/>
      <c r="AB177" s="13"/>
      <c r="AC177" s="13"/>
      <c r="AD177" s="13"/>
      <c r="AE177" s="13"/>
      <c r="AF177" s="13"/>
      <c r="AG177" s="13"/>
      <c r="AH177" s="13"/>
      <c r="AI177" s="13"/>
      <c r="AJ177" s="13"/>
      <c r="AK177" s="13"/>
      <c r="AL177" s="13"/>
      <c r="AM177" s="13"/>
      <c r="AN177" s="13"/>
      <c r="AO177" s="10"/>
      <c r="AP177" s="10"/>
      <c r="AQ177" s="14"/>
    </row>
    <row r="178" spans="1:43" s="30" customFormat="1" ht="100.5" customHeight="1" x14ac:dyDescent="0.15">
      <c r="A178" s="52">
        <v>123</v>
      </c>
      <c r="B178" s="53" t="s">
        <v>763</v>
      </c>
      <c r="C178" s="53" t="s">
        <v>764</v>
      </c>
      <c r="D178" s="53" t="s">
        <v>325</v>
      </c>
      <c r="E178" s="162">
        <v>429.745</v>
      </c>
      <c r="F178" s="163">
        <v>429.745</v>
      </c>
      <c r="G178" s="164">
        <v>378.2</v>
      </c>
      <c r="H178" s="171" t="s">
        <v>938</v>
      </c>
      <c r="I178" s="169" t="s">
        <v>850</v>
      </c>
      <c r="J178" s="170" t="s">
        <v>1250</v>
      </c>
      <c r="K178" s="162">
        <v>430.30099999999999</v>
      </c>
      <c r="L178" s="164">
        <v>632.85299999999995</v>
      </c>
      <c r="M178" s="164">
        <f>L178-K178</f>
        <v>202.55199999999996</v>
      </c>
      <c r="N178" s="72">
        <v>0</v>
      </c>
      <c r="O178" s="69" t="s">
        <v>850</v>
      </c>
      <c r="P178" s="129" t="s">
        <v>1283</v>
      </c>
      <c r="Q178" s="62"/>
      <c r="R178" s="62" t="s">
        <v>766</v>
      </c>
      <c r="S178" s="58" t="s">
        <v>767</v>
      </c>
      <c r="T178" s="59" t="s">
        <v>768</v>
      </c>
      <c r="U178" s="60" t="s">
        <v>334</v>
      </c>
      <c r="V178" s="44"/>
      <c r="W178" s="89" t="s">
        <v>769</v>
      </c>
      <c r="X178" s="45">
        <v>122</v>
      </c>
      <c r="Y178" s="89" t="s">
        <v>765</v>
      </c>
      <c r="Z178" s="46"/>
      <c r="AA178" s="60"/>
      <c r="AB178" s="44"/>
      <c r="AC178" s="89" t="s">
        <v>633</v>
      </c>
      <c r="AD178" s="45"/>
      <c r="AE178" s="89" t="s">
        <v>765</v>
      </c>
      <c r="AF178" s="46"/>
      <c r="AG178" s="60"/>
      <c r="AH178" s="44"/>
      <c r="AI178" s="89" t="s">
        <v>765</v>
      </c>
      <c r="AJ178" s="45"/>
      <c r="AK178" s="89" t="s">
        <v>765</v>
      </c>
      <c r="AL178" s="46"/>
      <c r="AM178" s="61"/>
      <c r="AN178" s="39" t="s">
        <v>821</v>
      </c>
      <c r="AO178" s="121" t="s">
        <v>22</v>
      </c>
      <c r="AP178" s="121"/>
      <c r="AQ178" s="122"/>
    </row>
    <row r="179" spans="1:43" s="30" customFormat="1" ht="80.45" customHeight="1" thickBot="1" x14ac:dyDescent="0.2">
      <c r="A179" s="52">
        <v>124</v>
      </c>
      <c r="B179" s="53" t="s">
        <v>481</v>
      </c>
      <c r="C179" s="53" t="s">
        <v>770</v>
      </c>
      <c r="D179" s="53" t="s">
        <v>794</v>
      </c>
      <c r="E179" s="162">
        <f>26253.58+11126.11</f>
        <v>37379.69</v>
      </c>
      <c r="F179" s="162">
        <f>26253.58+11126.11+21982.41-20301.672</f>
        <v>39060.428000000007</v>
      </c>
      <c r="G179" s="164">
        <v>39009</v>
      </c>
      <c r="H179" s="158" t="s">
        <v>1094</v>
      </c>
      <c r="I179" s="169" t="s">
        <v>850</v>
      </c>
      <c r="J179" s="170" t="s">
        <v>1251</v>
      </c>
      <c r="K179" s="162">
        <f>361.158+18709.785+7664.236</f>
        <v>26735.179</v>
      </c>
      <c r="L179" s="164">
        <v>30484.97</v>
      </c>
      <c r="M179" s="164">
        <f t="shared" ref="M179" si="31">L179-K179</f>
        <v>3749.7910000000011</v>
      </c>
      <c r="N179" s="72">
        <v>0</v>
      </c>
      <c r="O179" s="69" t="s">
        <v>850</v>
      </c>
      <c r="P179" s="53" t="s">
        <v>1252</v>
      </c>
      <c r="Q179" s="62" t="s">
        <v>1253</v>
      </c>
      <c r="R179" s="62" t="s">
        <v>766</v>
      </c>
      <c r="S179" s="58" t="s">
        <v>767</v>
      </c>
      <c r="T179" s="63" t="s">
        <v>768</v>
      </c>
      <c r="U179" s="60" t="s">
        <v>334</v>
      </c>
      <c r="V179" s="44"/>
      <c r="W179" s="89" t="s">
        <v>633</v>
      </c>
      <c r="X179" s="45">
        <v>123</v>
      </c>
      <c r="Y179" s="89" t="s">
        <v>633</v>
      </c>
      <c r="Z179" s="46"/>
      <c r="AA179" s="60"/>
      <c r="AB179" s="44"/>
      <c r="AC179" s="89" t="s">
        <v>633</v>
      </c>
      <c r="AD179" s="45"/>
      <c r="AE179" s="89" t="s">
        <v>633</v>
      </c>
      <c r="AF179" s="46"/>
      <c r="AG179" s="60"/>
      <c r="AH179" s="44"/>
      <c r="AI179" s="89" t="s">
        <v>633</v>
      </c>
      <c r="AJ179" s="45"/>
      <c r="AK179" s="89" t="s">
        <v>633</v>
      </c>
      <c r="AL179" s="46"/>
      <c r="AM179" s="61"/>
      <c r="AN179" s="39" t="s">
        <v>37</v>
      </c>
      <c r="AO179" s="121" t="s">
        <v>22</v>
      </c>
      <c r="AP179" s="121"/>
      <c r="AQ179" s="122"/>
    </row>
    <row r="180" spans="1:43" x14ac:dyDescent="0.15">
      <c r="A180" s="8"/>
      <c r="B180" s="9" t="s">
        <v>919</v>
      </c>
      <c r="C180" s="9"/>
      <c r="D180" s="9"/>
      <c r="E180" s="151"/>
      <c r="F180" s="152"/>
      <c r="G180" s="152"/>
      <c r="H180" s="152"/>
      <c r="I180" s="152"/>
      <c r="J180" s="152"/>
      <c r="K180" s="153"/>
      <c r="L180" s="154"/>
      <c r="M180" s="154"/>
      <c r="N180" s="117"/>
      <c r="O180" s="12"/>
      <c r="P180" s="11"/>
      <c r="Q180" s="10"/>
      <c r="R180" s="10"/>
      <c r="S180" s="10"/>
      <c r="T180" s="13"/>
      <c r="U180" s="13"/>
      <c r="V180" s="13"/>
      <c r="W180" s="13"/>
      <c r="X180" s="13"/>
      <c r="Y180" s="13"/>
      <c r="Z180" s="13"/>
      <c r="AA180" s="13"/>
      <c r="AB180" s="13"/>
      <c r="AC180" s="13"/>
      <c r="AD180" s="13"/>
      <c r="AE180" s="13"/>
      <c r="AF180" s="13"/>
      <c r="AG180" s="13"/>
      <c r="AH180" s="13"/>
      <c r="AI180" s="13"/>
      <c r="AJ180" s="13"/>
      <c r="AK180" s="13"/>
      <c r="AL180" s="13"/>
      <c r="AM180" s="13"/>
      <c r="AN180" s="13"/>
      <c r="AO180" s="10"/>
      <c r="AP180" s="10"/>
      <c r="AQ180" s="14"/>
    </row>
    <row r="181" spans="1:43" s="30" customFormat="1" ht="75" customHeight="1" thickBot="1" x14ac:dyDescent="0.2">
      <c r="A181" s="52">
        <v>125</v>
      </c>
      <c r="B181" s="53" t="s">
        <v>482</v>
      </c>
      <c r="C181" s="53" t="s">
        <v>743</v>
      </c>
      <c r="D181" s="53" t="s">
        <v>325</v>
      </c>
      <c r="E181" s="162">
        <v>71.61</v>
      </c>
      <c r="F181" s="164">
        <v>71.61</v>
      </c>
      <c r="G181" s="164">
        <v>66.423000000000002</v>
      </c>
      <c r="H181" s="171" t="s">
        <v>851</v>
      </c>
      <c r="I181" s="169" t="s">
        <v>850</v>
      </c>
      <c r="J181" s="170" t="s">
        <v>1315</v>
      </c>
      <c r="K181" s="162">
        <v>51.509</v>
      </c>
      <c r="L181" s="164">
        <v>53.600999999999999</v>
      </c>
      <c r="M181" s="161">
        <f t="shared" ref="M181" si="32">L181-K181</f>
        <v>2.0919999999999987</v>
      </c>
      <c r="N181" s="72" t="s">
        <v>327</v>
      </c>
      <c r="O181" s="69" t="s">
        <v>850</v>
      </c>
      <c r="P181" s="53" t="s">
        <v>986</v>
      </c>
      <c r="Q181" s="62" t="s">
        <v>327</v>
      </c>
      <c r="R181" s="62" t="s">
        <v>744</v>
      </c>
      <c r="S181" s="58" t="s">
        <v>730</v>
      </c>
      <c r="T181" s="63" t="s">
        <v>745</v>
      </c>
      <c r="U181" s="60" t="s">
        <v>334</v>
      </c>
      <c r="V181" s="44"/>
      <c r="W181" s="89" t="s">
        <v>733</v>
      </c>
      <c r="X181" s="45">
        <v>124</v>
      </c>
      <c r="Y181" s="89" t="s">
        <v>38</v>
      </c>
      <c r="Z181" s="46"/>
      <c r="AA181" s="60"/>
      <c r="AB181" s="44"/>
      <c r="AC181" s="89" t="s">
        <v>733</v>
      </c>
      <c r="AD181" s="45"/>
      <c r="AE181" s="89" t="s">
        <v>733</v>
      </c>
      <c r="AF181" s="46"/>
      <c r="AG181" s="60"/>
      <c r="AH181" s="44"/>
      <c r="AI181" s="89" t="s">
        <v>733</v>
      </c>
      <c r="AJ181" s="45"/>
      <c r="AK181" s="89" t="s">
        <v>733</v>
      </c>
      <c r="AL181" s="46"/>
      <c r="AM181" s="61"/>
      <c r="AN181" s="39" t="s">
        <v>629</v>
      </c>
      <c r="AO181" s="121" t="s">
        <v>22</v>
      </c>
      <c r="AP181" s="121"/>
      <c r="AQ181" s="122"/>
    </row>
    <row r="182" spans="1:43" x14ac:dyDescent="0.15">
      <c r="A182" s="8"/>
      <c r="B182" s="9" t="s">
        <v>920</v>
      </c>
      <c r="C182" s="9"/>
      <c r="D182" s="9"/>
      <c r="E182" s="151"/>
      <c r="F182" s="152"/>
      <c r="G182" s="152"/>
      <c r="H182" s="152"/>
      <c r="I182" s="152"/>
      <c r="J182" s="152"/>
      <c r="K182" s="153"/>
      <c r="L182" s="154"/>
      <c r="M182" s="154"/>
      <c r="N182" s="117"/>
      <c r="O182" s="12"/>
      <c r="P182" s="11"/>
      <c r="Q182" s="10"/>
      <c r="R182" s="10"/>
      <c r="S182" s="10"/>
      <c r="T182" s="13"/>
      <c r="U182" s="13"/>
      <c r="V182" s="13"/>
      <c r="W182" s="13"/>
      <c r="X182" s="13"/>
      <c r="Y182" s="13"/>
      <c r="Z182" s="13"/>
      <c r="AA182" s="13"/>
      <c r="AB182" s="13"/>
      <c r="AC182" s="13"/>
      <c r="AD182" s="13"/>
      <c r="AE182" s="13"/>
      <c r="AF182" s="13"/>
      <c r="AG182" s="13"/>
      <c r="AH182" s="13"/>
      <c r="AI182" s="13"/>
      <c r="AJ182" s="13"/>
      <c r="AK182" s="13"/>
      <c r="AL182" s="13"/>
      <c r="AM182" s="13"/>
      <c r="AN182" s="13"/>
      <c r="AO182" s="10"/>
      <c r="AP182" s="10"/>
      <c r="AQ182" s="14"/>
    </row>
    <row r="183" spans="1:43" s="30" customFormat="1" ht="42" customHeight="1" x14ac:dyDescent="0.15">
      <c r="A183" s="52">
        <v>126</v>
      </c>
      <c r="B183" s="53" t="s">
        <v>483</v>
      </c>
      <c r="C183" s="53" t="s">
        <v>471</v>
      </c>
      <c r="D183" s="53" t="s">
        <v>325</v>
      </c>
      <c r="E183" s="162">
        <v>216.21299999999999</v>
      </c>
      <c r="F183" s="163">
        <v>216.21299999999999</v>
      </c>
      <c r="G183" s="164">
        <v>131.076457</v>
      </c>
      <c r="H183" s="171" t="s">
        <v>851</v>
      </c>
      <c r="I183" s="169" t="s">
        <v>850</v>
      </c>
      <c r="J183" s="170" t="s">
        <v>1100</v>
      </c>
      <c r="K183" s="162">
        <v>201.15600000000001</v>
      </c>
      <c r="L183" s="164">
        <v>186.48500000000001</v>
      </c>
      <c r="M183" s="164">
        <f t="shared" si="29"/>
        <v>-14.670999999999992</v>
      </c>
      <c r="N183" s="72">
        <v>0</v>
      </c>
      <c r="O183" s="69" t="s">
        <v>850</v>
      </c>
      <c r="P183" s="53" t="s">
        <v>1116</v>
      </c>
      <c r="Q183" s="62"/>
      <c r="R183" s="62" t="s">
        <v>486</v>
      </c>
      <c r="S183" s="58" t="s">
        <v>349</v>
      </c>
      <c r="T183" s="63" t="s">
        <v>568</v>
      </c>
      <c r="U183" s="60" t="s">
        <v>334</v>
      </c>
      <c r="V183" s="44"/>
      <c r="W183" s="89" t="s">
        <v>38</v>
      </c>
      <c r="X183" s="45">
        <v>125</v>
      </c>
      <c r="Y183" s="89" t="s">
        <v>38</v>
      </c>
      <c r="Z183" s="46"/>
      <c r="AA183" s="60"/>
      <c r="AB183" s="44"/>
      <c r="AC183" s="89" t="s">
        <v>38</v>
      </c>
      <c r="AD183" s="45"/>
      <c r="AE183" s="89" t="s">
        <v>38</v>
      </c>
      <c r="AF183" s="46"/>
      <c r="AG183" s="60"/>
      <c r="AH183" s="44"/>
      <c r="AI183" s="89" t="s">
        <v>38</v>
      </c>
      <c r="AJ183" s="45"/>
      <c r="AK183" s="89" t="s">
        <v>38</v>
      </c>
      <c r="AL183" s="46"/>
      <c r="AM183" s="61"/>
      <c r="AN183" s="39" t="s">
        <v>326</v>
      </c>
      <c r="AO183" s="121"/>
      <c r="AP183" s="121"/>
      <c r="AQ183" s="122"/>
    </row>
    <row r="184" spans="1:43" s="30" customFormat="1" ht="113.25" customHeight="1" thickBot="1" x14ac:dyDescent="0.2">
      <c r="A184" s="52">
        <v>127</v>
      </c>
      <c r="B184" s="53" t="s">
        <v>484</v>
      </c>
      <c r="C184" s="53" t="s">
        <v>340</v>
      </c>
      <c r="D184" s="53" t="s">
        <v>325</v>
      </c>
      <c r="E184" s="162">
        <v>2102.453</v>
      </c>
      <c r="F184" s="163">
        <v>2552.453</v>
      </c>
      <c r="G184" s="164">
        <v>695.50312099999996</v>
      </c>
      <c r="H184" s="171" t="s">
        <v>851</v>
      </c>
      <c r="I184" s="169" t="s">
        <v>850</v>
      </c>
      <c r="J184" s="170" t="s">
        <v>1117</v>
      </c>
      <c r="K184" s="162">
        <v>952.86500000000001</v>
      </c>
      <c r="L184" s="164">
        <v>2002.8630000000001</v>
      </c>
      <c r="M184" s="164">
        <f t="shared" si="29"/>
        <v>1049.998</v>
      </c>
      <c r="N184" s="72">
        <v>0</v>
      </c>
      <c r="O184" s="69" t="s">
        <v>850</v>
      </c>
      <c r="P184" s="53" t="s">
        <v>1118</v>
      </c>
      <c r="Q184" s="62" t="s">
        <v>1289</v>
      </c>
      <c r="R184" s="62" t="s">
        <v>486</v>
      </c>
      <c r="S184" s="58" t="s">
        <v>332</v>
      </c>
      <c r="T184" s="63" t="s">
        <v>568</v>
      </c>
      <c r="U184" s="60" t="s">
        <v>334</v>
      </c>
      <c r="V184" s="44"/>
      <c r="W184" s="89" t="s">
        <v>38</v>
      </c>
      <c r="X184" s="45">
        <v>126</v>
      </c>
      <c r="Y184" s="89" t="s">
        <v>38</v>
      </c>
      <c r="Z184" s="46"/>
      <c r="AA184" s="60"/>
      <c r="AB184" s="44"/>
      <c r="AC184" s="89" t="s">
        <v>38</v>
      </c>
      <c r="AD184" s="45"/>
      <c r="AE184" s="89" t="s">
        <v>38</v>
      </c>
      <c r="AF184" s="46"/>
      <c r="AG184" s="60"/>
      <c r="AH184" s="44"/>
      <c r="AI184" s="89" t="s">
        <v>38</v>
      </c>
      <c r="AJ184" s="45"/>
      <c r="AK184" s="89" t="s">
        <v>38</v>
      </c>
      <c r="AL184" s="46"/>
      <c r="AM184" s="61"/>
      <c r="AN184" s="39" t="s">
        <v>629</v>
      </c>
      <c r="AO184" s="121"/>
      <c r="AP184" s="121" t="s">
        <v>22</v>
      </c>
      <c r="AQ184" s="122"/>
    </row>
    <row r="185" spans="1:43" x14ac:dyDescent="0.15">
      <c r="A185" s="8"/>
      <c r="B185" s="9" t="s">
        <v>921</v>
      </c>
      <c r="C185" s="9"/>
      <c r="D185" s="9"/>
      <c r="E185" s="151"/>
      <c r="F185" s="152"/>
      <c r="G185" s="152"/>
      <c r="H185" s="152"/>
      <c r="I185" s="152"/>
      <c r="J185" s="152"/>
      <c r="K185" s="153"/>
      <c r="L185" s="154"/>
      <c r="M185" s="154"/>
      <c r="N185" s="117"/>
      <c r="O185" s="12"/>
      <c r="P185" s="11"/>
      <c r="Q185" s="10"/>
      <c r="R185" s="10"/>
      <c r="S185" s="10"/>
      <c r="T185" s="13"/>
      <c r="U185" s="13"/>
      <c r="V185" s="13"/>
      <c r="W185" s="13"/>
      <c r="X185" s="13"/>
      <c r="Y185" s="13"/>
      <c r="Z185" s="13"/>
      <c r="AA185" s="13"/>
      <c r="AB185" s="13"/>
      <c r="AC185" s="13"/>
      <c r="AD185" s="13"/>
      <c r="AE185" s="13"/>
      <c r="AF185" s="13"/>
      <c r="AG185" s="13"/>
      <c r="AH185" s="13"/>
      <c r="AI185" s="13"/>
      <c r="AJ185" s="13"/>
      <c r="AK185" s="13"/>
      <c r="AL185" s="13"/>
      <c r="AM185" s="13"/>
      <c r="AN185" s="13"/>
      <c r="AO185" s="10"/>
      <c r="AP185" s="10"/>
      <c r="AQ185" s="14"/>
    </row>
    <row r="186" spans="1:43" s="30" customFormat="1" ht="57" thickBot="1" x14ac:dyDescent="0.2">
      <c r="A186" s="52">
        <v>128</v>
      </c>
      <c r="B186" s="53" t="s">
        <v>487</v>
      </c>
      <c r="C186" s="53" t="s">
        <v>488</v>
      </c>
      <c r="D186" s="53" t="s">
        <v>325</v>
      </c>
      <c r="E186" s="162">
        <v>1348808.068</v>
      </c>
      <c r="F186" s="163">
        <v>1348808</v>
      </c>
      <c r="G186" s="164">
        <v>1303771.1163059999</v>
      </c>
      <c r="H186" s="171" t="s">
        <v>851</v>
      </c>
      <c r="I186" s="169" t="s">
        <v>850</v>
      </c>
      <c r="J186" s="170" t="s">
        <v>1119</v>
      </c>
      <c r="K186" s="162">
        <v>1326160.023</v>
      </c>
      <c r="L186" s="164">
        <v>1326160.023</v>
      </c>
      <c r="M186" s="164">
        <f t="shared" si="29"/>
        <v>0</v>
      </c>
      <c r="N186" s="72">
        <v>0</v>
      </c>
      <c r="O186" s="69" t="s">
        <v>850</v>
      </c>
      <c r="P186" s="53" t="s">
        <v>1120</v>
      </c>
      <c r="Q186" s="62"/>
      <c r="R186" s="62" t="s">
        <v>486</v>
      </c>
      <c r="S186" s="58" t="s">
        <v>489</v>
      </c>
      <c r="T186" s="59" t="s">
        <v>490</v>
      </c>
      <c r="U186" s="60" t="s">
        <v>334</v>
      </c>
      <c r="V186" s="44"/>
      <c r="W186" s="89" t="s">
        <v>38</v>
      </c>
      <c r="X186" s="45">
        <v>127</v>
      </c>
      <c r="Y186" s="89" t="s">
        <v>38</v>
      </c>
      <c r="Z186" s="46"/>
      <c r="AA186" s="60"/>
      <c r="AB186" s="44"/>
      <c r="AC186" s="89" t="s">
        <v>38</v>
      </c>
      <c r="AD186" s="45"/>
      <c r="AE186" s="89" t="s">
        <v>38</v>
      </c>
      <c r="AF186" s="46"/>
      <c r="AG186" s="60"/>
      <c r="AH186" s="44"/>
      <c r="AI186" s="89" t="s">
        <v>38</v>
      </c>
      <c r="AJ186" s="45"/>
      <c r="AK186" s="89" t="s">
        <v>38</v>
      </c>
      <c r="AL186" s="46"/>
      <c r="AM186" s="61"/>
      <c r="AN186" s="39" t="s">
        <v>37</v>
      </c>
      <c r="AO186" s="121"/>
      <c r="AP186" s="121" t="s">
        <v>22</v>
      </c>
      <c r="AQ186" s="122"/>
    </row>
    <row r="187" spans="1:43" x14ac:dyDescent="0.15">
      <c r="A187" s="8"/>
      <c r="B187" s="9" t="s">
        <v>922</v>
      </c>
      <c r="C187" s="9"/>
      <c r="D187" s="9"/>
      <c r="E187" s="151"/>
      <c r="F187" s="152"/>
      <c r="G187" s="152"/>
      <c r="H187" s="152"/>
      <c r="I187" s="152"/>
      <c r="J187" s="152"/>
      <c r="K187" s="153"/>
      <c r="L187" s="154"/>
      <c r="M187" s="154"/>
      <c r="N187" s="117"/>
      <c r="O187" s="12"/>
      <c r="P187" s="11"/>
      <c r="Q187" s="10"/>
      <c r="R187" s="10"/>
      <c r="S187" s="10"/>
      <c r="T187" s="13"/>
      <c r="U187" s="13"/>
      <c r="V187" s="13"/>
      <c r="W187" s="13"/>
      <c r="X187" s="13"/>
      <c r="Y187" s="13"/>
      <c r="Z187" s="13"/>
      <c r="AA187" s="13"/>
      <c r="AB187" s="13"/>
      <c r="AC187" s="13"/>
      <c r="AD187" s="13"/>
      <c r="AE187" s="13"/>
      <c r="AF187" s="13"/>
      <c r="AG187" s="13"/>
      <c r="AH187" s="13"/>
      <c r="AI187" s="13"/>
      <c r="AJ187" s="13"/>
      <c r="AK187" s="13"/>
      <c r="AL187" s="13"/>
      <c r="AM187" s="13"/>
      <c r="AN187" s="13"/>
      <c r="AO187" s="10"/>
      <c r="AP187" s="10"/>
      <c r="AQ187" s="14"/>
    </row>
    <row r="188" spans="1:43" s="30" customFormat="1" ht="105.75" customHeight="1" thickBot="1" x14ac:dyDescent="0.2">
      <c r="A188" s="94">
        <v>129</v>
      </c>
      <c r="B188" s="91" t="s">
        <v>491</v>
      </c>
      <c r="C188" s="91" t="s">
        <v>328</v>
      </c>
      <c r="D188" s="91" t="s">
        <v>325</v>
      </c>
      <c r="E188" s="162">
        <v>1201292.8019999999</v>
      </c>
      <c r="F188" s="163">
        <v>1201292.8019999999</v>
      </c>
      <c r="G188" s="164">
        <v>1194169.6553090001</v>
      </c>
      <c r="H188" s="171" t="s">
        <v>954</v>
      </c>
      <c r="I188" s="169" t="s">
        <v>850</v>
      </c>
      <c r="J188" s="178" t="s">
        <v>1121</v>
      </c>
      <c r="K188" s="162">
        <v>1474352.7590000001</v>
      </c>
      <c r="L188" s="164">
        <v>1474352.7590000001</v>
      </c>
      <c r="M188" s="164">
        <f t="shared" si="29"/>
        <v>0</v>
      </c>
      <c r="N188" s="72">
        <v>0</v>
      </c>
      <c r="O188" s="69" t="s">
        <v>850</v>
      </c>
      <c r="P188" s="53" t="s">
        <v>1122</v>
      </c>
      <c r="Q188" s="62" t="s">
        <v>1298</v>
      </c>
      <c r="R188" s="62" t="s">
        <v>486</v>
      </c>
      <c r="S188" s="58" t="s">
        <v>489</v>
      </c>
      <c r="T188" s="59" t="s">
        <v>569</v>
      </c>
      <c r="U188" s="95" t="s">
        <v>334</v>
      </c>
      <c r="V188" s="44"/>
      <c r="W188" s="44" t="s">
        <v>38</v>
      </c>
      <c r="X188" s="45">
        <v>128</v>
      </c>
      <c r="Y188" s="44" t="s">
        <v>38</v>
      </c>
      <c r="Z188" s="96"/>
      <c r="AA188" s="60"/>
      <c r="AB188" s="44"/>
      <c r="AC188" s="89" t="s">
        <v>38</v>
      </c>
      <c r="AD188" s="45"/>
      <c r="AE188" s="89" t="s">
        <v>38</v>
      </c>
      <c r="AF188" s="46"/>
      <c r="AG188" s="60"/>
      <c r="AH188" s="44"/>
      <c r="AI188" s="89" t="s">
        <v>38</v>
      </c>
      <c r="AJ188" s="45"/>
      <c r="AK188" s="89" t="s">
        <v>38</v>
      </c>
      <c r="AL188" s="46"/>
      <c r="AM188" s="61"/>
      <c r="AN188" s="92" t="s">
        <v>828</v>
      </c>
      <c r="AO188" s="126"/>
      <c r="AP188" s="93" t="s">
        <v>22</v>
      </c>
      <c r="AQ188" s="127" t="s">
        <v>19</v>
      </c>
    </row>
    <row r="189" spans="1:43" x14ac:dyDescent="0.15">
      <c r="A189" s="8"/>
      <c r="B189" s="9" t="s">
        <v>923</v>
      </c>
      <c r="C189" s="9"/>
      <c r="D189" s="9"/>
      <c r="E189" s="151"/>
      <c r="F189" s="152"/>
      <c r="G189" s="152"/>
      <c r="H189" s="152"/>
      <c r="I189" s="152"/>
      <c r="J189" s="152"/>
      <c r="K189" s="153"/>
      <c r="L189" s="154"/>
      <c r="M189" s="154"/>
      <c r="N189" s="117"/>
      <c r="O189" s="12"/>
      <c r="P189" s="11"/>
      <c r="Q189" s="10"/>
      <c r="R189" s="10"/>
      <c r="S189" s="10"/>
      <c r="T189" s="13"/>
      <c r="U189" s="13"/>
      <c r="V189" s="13"/>
      <c r="W189" s="13"/>
      <c r="X189" s="13"/>
      <c r="Y189" s="13"/>
      <c r="Z189" s="13"/>
      <c r="AA189" s="13"/>
      <c r="AB189" s="13"/>
      <c r="AC189" s="13"/>
      <c r="AD189" s="13"/>
      <c r="AE189" s="13"/>
      <c r="AF189" s="13"/>
      <c r="AG189" s="13"/>
      <c r="AH189" s="13"/>
      <c r="AI189" s="13"/>
      <c r="AJ189" s="13"/>
      <c r="AK189" s="13"/>
      <c r="AL189" s="13"/>
      <c r="AM189" s="13"/>
      <c r="AN189" s="13"/>
      <c r="AO189" s="10"/>
      <c r="AP189" s="10"/>
      <c r="AQ189" s="14"/>
    </row>
    <row r="190" spans="1:43" s="30" customFormat="1" ht="79.5" customHeight="1" x14ac:dyDescent="0.15">
      <c r="A190" s="52">
        <v>130</v>
      </c>
      <c r="B190" s="53" t="s">
        <v>492</v>
      </c>
      <c r="C190" s="53" t="s">
        <v>328</v>
      </c>
      <c r="D190" s="53" t="s">
        <v>325</v>
      </c>
      <c r="E190" s="162">
        <v>147405.45800000001</v>
      </c>
      <c r="F190" s="163">
        <v>178726</v>
      </c>
      <c r="G190" s="164">
        <v>143632.62733700001</v>
      </c>
      <c r="H190" s="171" t="s">
        <v>1097</v>
      </c>
      <c r="I190" s="169" t="s">
        <v>850</v>
      </c>
      <c r="J190" s="170" t="s">
        <v>1119</v>
      </c>
      <c r="K190" s="162">
        <v>163945.04199999999</v>
      </c>
      <c r="L190" s="164">
        <v>164061.03700000001</v>
      </c>
      <c r="M190" s="164">
        <f t="shared" si="29"/>
        <v>115.99500000002445</v>
      </c>
      <c r="N190" s="72">
        <v>0</v>
      </c>
      <c r="O190" s="69" t="s">
        <v>850</v>
      </c>
      <c r="P190" s="129" t="s">
        <v>1123</v>
      </c>
      <c r="Q190" s="62" t="s">
        <v>1297</v>
      </c>
      <c r="R190" s="62" t="s">
        <v>486</v>
      </c>
      <c r="S190" s="58" t="s">
        <v>489</v>
      </c>
      <c r="T190" s="59" t="s">
        <v>494</v>
      </c>
      <c r="U190" s="60" t="s">
        <v>334</v>
      </c>
      <c r="V190" s="44"/>
      <c r="W190" s="89" t="s">
        <v>38</v>
      </c>
      <c r="X190" s="45">
        <v>129</v>
      </c>
      <c r="Y190" s="89" t="s">
        <v>38</v>
      </c>
      <c r="Z190" s="46"/>
      <c r="AA190" s="60"/>
      <c r="AB190" s="44"/>
      <c r="AC190" s="89" t="s">
        <v>38</v>
      </c>
      <c r="AD190" s="45"/>
      <c r="AE190" s="89" t="s">
        <v>38</v>
      </c>
      <c r="AF190" s="46"/>
      <c r="AG190" s="60"/>
      <c r="AH190" s="44"/>
      <c r="AI190" s="89" t="s">
        <v>38</v>
      </c>
      <c r="AJ190" s="45"/>
      <c r="AK190" s="89" t="s">
        <v>38</v>
      </c>
      <c r="AL190" s="46"/>
      <c r="AM190" s="61"/>
      <c r="AN190" s="39" t="s">
        <v>37</v>
      </c>
      <c r="AO190" s="121"/>
      <c r="AP190" s="121" t="s">
        <v>22</v>
      </c>
      <c r="AQ190" s="122"/>
    </row>
    <row r="191" spans="1:43" s="30" customFormat="1" ht="159.6" customHeight="1" thickBot="1" x14ac:dyDescent="0.2">
      <c r="A191" s="52">
        <v>131</v>
      </c>
      <c r="B191" s="53" t="s">
        <v>1292</v>
      </c>
      <c r="C191" s="53" t="s">
        <v>329</v>
      </c>
      <c r="D191" s="53" t="s">
        <v>325</v>
      </c>
      <c r="E191" s="162">
        <v>202038.67</v>
      </c>
      <c r="F191" s="163">
        <v>202038.67</v>
      </c>
      <c r="G191" s="164">
        <v>193837.492042</v>
      </c>
      <c r="H191" s="171" t="s">
        <v>955</v>
      </c>
      <c r="I191" s="169" t="s">
        <v>850</v>
      </c>
      <c r="J191" s="170" t="s">
        <v>1124</v>
      </c>
      <c r="K191" s="162">
        <v>227444.03700000001</v>
      </c>
      <c r="L191" s="164">
        <v>227443.704</v>
      </c>
      <c r="M191" s="164">
        <f t="shared" si="29"/>
        <v>-0.33300000001327135</v>
      </c>
      <c r="N191" s="72">
        <v>0</v>
      </c>
      <c r="O191" s="69" t="s">
        <v>850</v>
      </c>
      <c r="P191" s="53" t="s">
        <v>1125</v>
      </c>
      <c r="Q191" s="62" t="s">
        <v>1296</v>
      </c>
      <c r="R191" s="62" t="s">
        <v>486</v>
      </c>
      <c r="S191" s="58" t="s">
        <v>493</v>
      </c>
      <c r="T191" s="59" t="s">
        <v>1293</v>
      </c>
      <c r="U191" s="60" t="s">
        <v>334</v>
      </c>
      <c r="V191" s="44"/>
      <c r="W191" s="89" t="s">
        <v>38</v>
      </c>
      <c r="X191" s="45">
        <v>130</v>
      </c>
      <c r="Y191" s="89" t="s">
        <v>38</v>
      </c>
      <c r="Z191" s="46"/>
      <c r="AA191" s="60"/>
      <c r="AB191" s="44"/>
      <c r="AC191" s="89" t="s">
        <v>38</v>
      </c>
      <c r="AD191" s="45"/>
      <c r="AE191" s="89" t="s">
        <v>38</v>
      </c>
      <c r="AF191" s="46"/>
      <c r="AG191" s="60"/>
      <c r="AH191" s="44"/>
      <c r="AI191" s="89" t="s">
        <v>38</v>
      </c>
      <c r="AJ191" s="45"/>
      <c r="AK191" s="89" t="s">
        <v>38</v>
      </c>
      <c r="AL191" s="46"/>
      <c r="AM191" s="61"/>
      <c r="AN191" s="39" t="s">
        <v>828</v>
      </c>
      <c r="AO191" s="121"/>
      <c r="AP191" s="121" t="s">
        <v>22</v>
      </c>
      <c r="AQ191" s="122"/>
    </row>
    <row r="192" spans="1:43" x14ac:dyDescent="0.15">
      <c r="A192" s="8"/>
      <c r="B192" s="9" t="s">
        <v>924</v>
      </c>
      <c r="C192" s="9"/>
      <c r="D192" s="9"/>
      <c r="E192" s="151"/>
      <c r="F192" s="152"/>
      <c r="G192" s="152"/>
      <c r="H192" s="152"/>
      <c r="I192" s="152"/>
      <c r="J192" s="152"/>
      <c r="K192" s="153"/>
      <c r="L192" s="154"/>
      <c r="M192" s="154"/>
      <c r="N192" s="117"/>
      <c r="O192" s="12"/>
      <c r="P192" s="11"/>
      <c r="Q192" s="10"/>
      <c r="R192" s="10"/>
      <c r="S192" s="10"/>
      <c r="T192" s="13"/>
      <c r="U192" s="13"/>
      <c r="V192" s="13"/>
      <c r="W192" s="13"/>
      <c r="X192" s="13"/>
      <c r="Y192" s="13"/>
      <c r="Z192" s="13"/>
      <c r="AA192" s="13"/>
      <c r="AB192" s="13"/>
      <c r="AC192" s="13"/>
      <c r="AD192" s="13"/>
      <c r="AE192" s="13"/>
      <c r="AF192" s="13"/>
      <c r="AG192" s="13"/>
      <c r="AH192" s="13"/>
      <c r="AI192" s="13"/>
      <c r="AJ192" s="13"/>
      <c r="AK192" s="13"/>
      <c r="AL192" s="13"/>
      <c r="AM192" s="13"/>
      <c r="AN192" s="13"/>
      <c r="AO192" s="10"/>
      <c r="AP192" s="10"/>
      <c r="AQ192" s="14"/>
    </row>
    <row r="193" spans="1:43" s="30" customFormat="1" ht="130.5" customHeight="1" thickBot="1" x14ac:dyDescent="0.2">
      <c r="A193" s="52">
        <v>139</v>
      </c>
      <c r="B193" s="53" t="s">
        <v>497</v>
      </c>
      <c r="C193" s="53" t="s">
        <v>604</v>
      </c>
      <c r="D193" s="53" t="s">
        <v>795</v>
      </c>
      <c r="E193" s="162">
        <v>5282.1880000000001</v>
      </c>
      <c r="F193" s="164">
        <v>5031.9009999999998</v>
      </c>
      <c r="G193" s="164">
        <v>4468.8513460000004</v>
      </c>
      <c r="H193" s="158" t="s">
        <v>855</v>
      </c>
      <c r="I193" s="165" t="s">
        <v>850</v>
      </c>
      <c r="J193" s="170" t="s">
        <v>868</v>
      </c>
      <c r="K193" s="162">
        <v>5035.3370000000004</v>
      </c>
      <c r="L193" s="164">
        <v>6279.9840000000004</v>
      </c>
      <c r="M193" s="164">
        <f t="shared" ref="M193" si="33">L193-K193</f>
        <v>1244.6469999999999</v>
      </c>
      <c r="N193" s="70">
        <v>0</v>
      </c>
      <c r="O193" s="69" t="s">
        <v>850</v>
      </c>
      <c r="P193" s="53" t="s">
        <v>1171</v>
      </c>
      <c r="Q193" s="62" t="s">
        <v>1263</v>
      </c>
      <c r="R193" s="62" t="s">
        <v>498</v>
      </c>
      <c r="S193" s="58" t="s">
        <v>349</v>
      </c>
      <c r="T193" s="63" t="s">
        <v>583</v>
      </c>
      <c r="U193" s="60" t="s">
        <v>334</v>
      </c>
      <c r="V193" s="44"/>
      <c r="W193" s="89" t="s">
        <v>38</v>
      </c>
      <c r="X193" s="45">
        <v>138</v>
      </c>
      <c r="Y193" s="89" t="s">
        <v>38</v>
      </c>
      <c r="Z193" s="46"/>
      <c r="AA193" s="60"/>
      <c r="AB193" s="44"/>
      <c r="AC193" s="89" t="s">
        <v>38</v>
      </c>
      <c r="AD193" s="45"/>
      <c r="AE193" s="89" t="s">
        <v>38</v>
      </c>
      <c r="AF193" s="46"/>
      <c r="AG193" s="60"/>
      <c r="AH193" s="44"/>
      <c r="AI193" s="89" t="s">
        <v>38</v>
      </c>
      <c r="AJ193" s="45"/>
      <c r="AK193" s="89" t="s">
        <v>38</v>
      </c>
      <c r="AL193" s="46"/>
      <c r="AM193" s="61"/>
      <c r="AN193" s="39" t="s">
        <v>629</v>
      </c>
      <c r="AO193" s="121"/>
      <c r="AP193" s="121" t="s">
        <v>22</v>
      </c>
      <c r="AQ193" s="122"/>
    </row>
    <row r="194" spans="1:43" x14ac:dyDescent="0.15">
      <c r="A194" s="8"/>
      <c r="B194" s="9" t="s">
        <v>925</v>
      </c>
      <c r="C194" s="9"/>
      <c r="D194" s="9"/>
      <c r="E194" s="151"/>
      <c r="F194" s="152"/>
      <c r="G194" s="152"/>
      <c r="H194" s="152"/>
      <c r="I194" s="152"/>
      <c r="J194" s="152"/>
      <c r="K194" s="153"/>
      <c r="L194" s="154"/>
      <c r="M194" s="154"/>
      <c r="N194" s="117"/>
      <c r="O194" s="12"/>
      <c r="P194" s="11"/>
      <c r="Q194" s="10"/>
      <c r="R194" s="10"/>
      <c r="S194" s="10"/>
      <c r="T194" s="13"/>
      <c r="U194" s="13"/>
      <c r="V194" s="13"/>
      <c r="W194" s="13"/>
      <c r="X194" s="13"/>
      <c r="Y194" s="13"/>
      <c r="Z194" s="13"/>
      <c r="AA194" s="13"/>
      <c r="AB194" s="13"/>
      <c r="AC194" s="13"/>
      <c r="AD194" s="13"/>
      <c r="AE194" s="13"/>
      <c r="AF194" s="13"/>
      <c r="AG194" s="13"/>
      <c r="AH194" s="13"/>
      <c r="AI194" s="13"/>
      <c r="AJ194" s="13"/>
      <c r="AK194" s="13"/>
      <c r="AL194" s="13"/>
      <c r="AM194" s="13"/>
      <c r="AN194" s="13"/>
      <c r="AO194" s="10"/>
      <c r="AP194" s="10"/>
      <c r="AQ194" s="14"/>
    </row>
    <row r="195" spans="1:43" s="30" customFormat="1" ht="58.5" customHeight="1" x14ac:dyDescent="0.15">
      <c r="A195" s="52">
        <v>132</v>
      </c>
      <c r="B195" s="53" t="s">
        <v>635</v>
      </c>
      <c r="C195" s="53" t="s">
        <v>746</v>
      </c>
      <c r="D195" s="53" t="s">
        <v>325</v>
      </c>
      <c r="E195" s="162">
        <v>177.61699999999999</v>
      </c>
      <c r="F195" s="164">
        <v>177.61699999999999</v>
      </c>
      <c r="G195" s="164">
        <v>103.309</v>
      </c>
      <c r="H195" s="171" t="s">
        <v>851</v>
      </c>
      <c r="I195" s="169" t="s">
        <v>850</v>
      </c>
      <c r="J195" s="170" t="s">
        <v>1316</v>
      </c>
      <c r="K195" s="162">
        <v>218.88800000000001</v>
      </c>
      <c r="L195" s="164">
        <v>209.93700000000001</v>
      </c>
      <c r="M195" s="161">
        <f t="shared" ref="M195" si="34">L195-K195</f>
        <v>-8.9509999999999934</v>
      </c>
      <c r="N195" s="72" t="s">
        <v>327</v>
      </c>
      <c r="O195" s="69" t="s">
        <v>850</v>
      </c>
      <c r="P195" s="53" t="s">
        <v>987</v>
      </c>
      <c r="Q195" s="62" t="s">
        <v>327</v>
      </c>
      <c r="R195" s="62" t="s">
        <v>747</v>
      </c>
      <c r="S195" s="58" t="s">
        <v>730</v>
      </c>
      <c r="T195" s="63" t="s">
        <v>748</v>
      </c>
      <c r="U195" s="60" t="s">
        <v>334</v>
      </c>
      <c r="V195" s="44"/>
      <c r="W195" s="89" t="s">
        <v>733</v>
      </c>
      <c r="X195" s="45">
        <v>131</v>
      </c>
      <c r="Y195" s="89" t="s">
        <v>733</v>
      </c>
      <c r="Z195" s="46"/>
      <c r="AA195" s="60"/>
      <c r="AB195" s="44"/>
      <c r="AC195" s="89" t="s">
        <v>733</v>
      </c>
      <c r="AD195" s="45"/>
      <c r="AE195" s="89" t="s">
        <v>732</v>
      </c>
      <c r="AF195" s="46"/>
      <c r="AG195" s="60"/>
      <c r="AH195" s="44"/>
      <c r="AI195" s="89" t="s">
        <v>732</v>
      </c>
      <c r="AJ195" s="45"/>
      <c r="AK195" s="89" t="s">
        <v>733</v>
      </c>
      <c r="AL195" s="46"/>
      <c r="AM195" s="61"/>
      <c r="AN195" s="39" t="s">
        <v>37</v>
      </c>
      <c r="AO195" s="121"/>
      <c r="AP195" s="121"/>
      <c r="AQ195" s="122"/>
    </row>
    <row r="196" spans="1:43" s="30" customFormat="1" ht="78" customHeight="1" x14ac:dyDescent="0.15">
      <c r="A196" s="52">
        <v>133</v>
      </c>
      <c r="B196" s="53" t="s">
        <v>636</v>
      </c>
      <c r="C196" s="53" t="s">
        <v>749</v>
      </c>
      <c r="D196" s="53" t="s">
        <v>325</v>
      </c>
      <c r="E196" s="162">
        <v>40.720999999999997</v>
      </c>
      <c r="F196" s="164">
        <v>40.720999999999997</v>
      </c>
      <c r="G196" s="164">
        <v>23.423999999999999</v>
      </c>
      <c r="H196" s="171" t="s">
        <v>851</v>
      </c>
      <c r="I196" s="169" t="s">
        <v>850</v>
      </c>
      <c r="J196" s="170" t="s">
        <v>1317</v>
      </c>
      <c r="K196" s="162">
        <v>48.722000000000001</v>
      </c>
      <c r="L196" s="164">
        <v>48.722000000000001</v>
      </c>
      <c r="M196" s="164">
        <v>0</v>
      </c>
      <c r="N196" s="72" t="s">
        <v>327</v>
      </c>
      <c r="O196" s="69" t="s">
        <v>850</v>
      </c>
      <c r="P196" s="53" t="s">
        <v>988</v>
      </c>
      <c r="Q196" s="62" t="s">
        <v>327</v>
      </c>
      <c r="R196" s="62" t="s">
        <v>747</v>
      </c>
      <c r="S196" s="58" t="s">
        <v>332</v>
      </c>
      <c r="T196" s="63" t="s">
        <v>748</v>
      </c>
      <c r="U196" s="60" t="s">
        <v>334</v>
      </c>
      <c r="V196" s="44"/>
      <c r="W196" s="89" t="s">
        <v>733</v>
      </c>
      <c r="X196" s="45">
        <v>132</v>
      </c>
      <c r="Y196" s="89" t="s">
        <v>733</v>
      </c>
      <c r="Z196" s="46"/>
      <c r="AA196" s="60"/>
      <c r="AB196" s="44"/>
      <c r="AC196" s="89" t="s">
        <v>733</v>
      </c>
      <c r="AD196" s="45"/>
      <c r="AE196" s="89" t="s">
        <v>733</v>
      </c>
      <c r="AF196" s="46"/>
      <c r="AG196" s="60"/>
      <c r="AH196" s="44"/>
      <c r="AI196" s="89" t="s">
        <v>732</v>
      </c>
      <c r="AJ196" s="45"/>
      <c r="AK196" s="89" t="s">
        <v>733</v>
      </c>
      <c r="AL196" s="46"/>
      <c r="AM196" s="61"/>
      <c r="AN196" s="39" t="s">
        <v>326</v>
      </c>
      <c r="AO196" s="121"/>
      <c r="AP196" s="121"/>
      <c r="AQ196" s="122"/>
    </row>
    <row r="197" spans="1:43" s="30" customFormat="1" ht="105.75" customHeight="1" thickBot="1" x14ac:dyDescent="0.2">
      <c r="A197" s="52">
        <v>134</v>
      </c>
      <c r="B197" s="53" t="s">
        <v>1305</v>
      </c>
      <c r="C197" s="53" t="s">
        <v>750</v>
      </c>
      <c r="D197" s="53" t="s">
        <v>325</v>
      </c>
      <c r="E197" s="162">
        <v>116.818</v>
      </c>
      <c r="F197" s="164">
        <v>116.818</v>
      </c>
      <c r="G197" s="164">
        <v>140.69399999999999</v>
      </c>
      <c r="H197" s="171" t="s">
        <v>939</v>
      </c>
      <c r="I197" s="169" t="s">
        <v>1106</v>
      </c>
      <c r="J197" s="170" t="s">
        <v>1318</v>
      </c>
      <c r="K197" s="162">
        <v>92.213999999999999</v>
      </c>
      <c r="L197" s="164">
        <v>262.11599999999999</v>
      </c>
      <c r="M197" s="164">
        <v>169.90199999999999</v>
      </c>
      <c r="N197" s="72" t="s">
        <v>327</v>
      </c>
      <c r="O197" s="69" t="s">
        <v>1108</v>
      </c>
      <c r="P197" s="53" t="s">
        <v>989</v>
      </c>
      <c r="Q197" s="62" t="s">
        <v>1261</v>
      </c>
      <c r="R197" s="62" t="s">
        <v>747</v>
      </c>
      <c r="S197" s="58" t="s">
        <v>332</v>
      </c>
      <c r="T197" s="63" t="s">
        <v>748</v>
      </c>
      <c r="U197" s="60" t="s">
        <v>334</v>
      </c>
      <c r="V197" s="44"/>
      <c r="W197" s="89" t="s">
        <v>38</v>
      </c>
      <c r="X197" s="45">
        <v>133</v>
      </c>
      <c r="Y197" s="89" t="s">
        <v>38</v>
      </c>
      <c r="Z197" s="46"/>
      <c r="AA197" s="60"/>
      <c r="AB197" s="44"/>
      <c r="AC197" s="89" t="s">
        <v>38</v>
      </c>
      <c r="AD197" s="45"/>
      <c r="AE197" s="89" t="s">
        <v>38</v>
      </c>
      <c r="AF197" s="46"/>
      <c r="AG197" s="60"/>
      <c r="AH197" s="44"/>
      <c r="AI197" s="89" t="s">
        <v>38</v>
      </c>
      <c r="AJ197" s="45"/>
      <c r="AK197" s="89" t="s">
        <v>38</v>
      </c>
      <c r="AL197" s="46"/>
      <c r="AM197" s="61"/>
      <c r="AN197" s="39" t="s">
        <v>821</v>
      </c>
      <c r="AO197" s="121"/>
      <c r="AP197" s="121"/>
      <c r="AQ197" s="122"/>
    </row>
    <row r="198" spans="1:43" x14ac:dyDescent="0.15">
      <c r="A198" s="8"/>
      <c r="B198" s="9" t="s">
        <v>926</v>
      </c>
      <c r="C198" s="9"/>
      <c r="D198" s="9"/>
      <c r="E198" s="151"/>
      <c r="F198" s="152"/>
      <c r="G198" s="152"/>
      <c r="H198" s="152"/>
      <c r="I198" s="152"/>
      <c r="J198" s="152"/>
      <c r="K198" s="153"/>
      <c r="L198" s="154"/>
      <c r="M198" s="154"/>
      <c r="N198" s="117"/>
      <c r="O198" s="12"/>
      <c r="P198" s="11"/>
      <c r="Q198" s="10"/>
      <c r="R198" s="10"/>
      <c r="S198" s="10"/>
      <c r="T198" s="13"/>
      <c r="U198" s="13"/>
      <c r="V198" s="13"/>
      <c r="W198" s="13"/>
      <c r="X198" s="13"/>
      <c r="Y198" s="13"/>
      <c r="Z198" s="13"/>
      <c r="AA198" s="13"/>
      <c r="AB198" s="13"/>
      <c r="AC198" s="13"/>
      <c r="AD198" s="13"/>
      <c r="AE198" s="13"/>
      <c r="AF198" s="13"/>
      <c r="AG198" s="13"/>
      <c r="AH198" s="13"/>
      <c r="AI198" s="13"/>
      <c r="AJ198" s="13"/>
      <c r="AK198" s="13"/>
      <c r="AL198" s="13"/>
      <c r="AM198" s="13"/>
      <c r="AN198" s="13"/>
      <c r="AO198" s="10"/>
      <c r="AP198" s="10"/>
      <c r="AQ198" s="14"/>
    </row>
    <row r="199" spans="1:43" s="30" customFormat="1" ht="60" customHeight="1" x14ac:dyDescent="0.15">
      <c r="A199" s="52">
        <v>135</v>
      </c>
      <c r="B199" s="53" t="s">
        <v>771</v>
      </c>
      <c r="C199" s="53" t="s">
        <v>495</v>
      </c>
      <c r="D199" s="53" t="s">
        <v>325</v>
      </c>
      <c r="E199" s="162">
        <v>201.798</v>
      </c>
      <c r="F199" s="163">
        <v>201.798</v>
      </c>
      <c r="G199" s="164">
        <v>167.91300000000001</v>
      </c>
      <c r="H199" s="158" t="s">
        <v>1094</v>
      </c>
      <c r="I199" s="169" t="s">
        <v>850</v>
      </c>
      <c r="J199" s="170" t="s">
        <v>1203</v>
      </c>
      <c r="K199" s="162">
        <v>196.99100000000001</v>
      </c>
      <c r="L199" s="164">
        <v>201.83099999999999</v>
      </c>
      <c r="M199" s="164">
        <f t="shared" ref="M199:M201" si="35">L199-K199</f>
        <v>4.839999999999975</v>
      </c>
      <c r="N199" s="48">
        <v>0</v>
      </c>
      <c r="O199" s="69" t="s">
        <v>850</v>
      </c>
      <c r="P199" s="53" t="s">
        <v>1205</v>
      </c>
      <c r="Q199" s="62"/>
      <c r="R199" s="62" t="s">
        <v>772</v>
      </c>
      <c r="S199" s="58" t="s">
        <v>767</v>
      </c>
      <c r="T199" s="59" t="s">
        <v>773</v>
      </c>
      <c r="U199" s="60" t="s">
        <v>334</v>
      </c>
      <c r="V199" s="44"/>
      <c r="W199" s="89" t="s">
        <v>633</v>
      </c>
      <c r="X199" s="45">
        <v>134</v>
      </c>
      <c r="Y199" s="89" t="s">
        <v>774</v>
      </c>
      <c r="Z199" s="46"/>
      <c r="AA199" s="60"/>
      <c r="AB199" s="44"/>
      <c r="AC199" s="89" t="s">
        <v>774</v>
      </c>
      <c r="AD199" s="45"/>
      <c r="AE199" s="89" t="s">
        <v>633</v>
      </c>
      <c r="AF199" s="46"/>
      <c r="AG199" s="60"/>
      <c r="AH199" s="44"/>
      <c r="AI199" s="89" t="s">
        <v>775</v>
      </c>
      <c r="AJ199" s="45"/>
      <c r="AK199" s="89" t="s">
        <v>633</v>
      </c>
      <c r="AL199" s="46"/>
      <c r="AM199" s="61"/>
      <c r="AN199" s="39" t="s">
        <v>37</v>
      </c>
      <c r="AO199" s="121"/>
      <c r="AP199" s="121"/>
      <c r="AQ199" s="122"/>
    </row>
    <row r="200" spans="1:43" s="30" customFormat="1" ht="50.45" customHeight="1" x14ac:dyDescent="0.15">
      <c r="A200" s="52">
        <v>136</v>
      </c>
      <c r="B200" s="53" t="s">
        <v>776</v>
      </c>
      <c r="C200" s="53" t="s">
        <v>496</v>
      </c>
      <c r="D200" s="53" t="s">
        <v>325</v>
      </c>
      <c r="E200" s="162">
        <v>3.8820000000000001</v>
      </c>
      <c r="F200" s="163">
        <v>3.8820000000000001</v>
      </c>
      <c r="G200" s="164">
        <v>3.262</v>
      </c>
      <c r="H200" s="158" t="s">
        <v>1094</v>
      </c>
      <c r="I200" s="169" t="s">
        <v>850</v>
      </c>
      <c r="J200" s="170" t="s">
        <v>1204</v>
      </c>
      <c r="K200" s="162">
        <v>5.8369999999999997</v>
      </c>
      <c r="L200" s="164">
        <v>5.8410000000000002</v>
      </c>
      <c r="M200" s="164">
        <f t="shared" si="35"/>
        <v>4.0000000000004476E-3</v>
      </c>
      <c r="N200" s="48">
        <v>0</v>
      </c>
      <c r="O200" s="69" t="s">
        <v>850</v>
      </c>
      <c r="P200" s="53" t="s">
        <v>1206</v>
      </c>
      <c r="Q200" s="62"/>
      <c r="R200" s="62" t="s">
        <v>772</v>
      </c>
      <c r="S200" s="58" t="s">
        <v>332</v>
      </c>
      <c r="T200" s="59" t="s">
        <v>773</v>
      </c>
      <c r="U200" s="60" t="s">
        <v>334</v>
      </c>
      <c r="V200" s="44"/>
      <c r="W200" s="89" t="s">
        <v>633</v>
      </c>
      <c r="X200" s="45">
        <v>135</v>
      </c>
      <c r="Y200" s="89" t="s">
        <v>633</v>
      </c>
      <c r="Z200" s="46"/>
      <c r="AA200" s="60"/>
      <c r="AB200" s="44"/>
      <c r="AC200" s="89" t="s">
        <v>774</v>
      </c>
      <c r="AD200" s="45"/>
      <c r="AE200" s="89" t="s">
        <v>633</v>
      </c>
      <c r="AF200" s="46"/>
      <c r="AG200" s="60"/>
      <c r="AH200" s="44"/>
      <c r="AI200" s="89" t="s">
        <v>633</v>
      </c>
      <c r="AJ200" s="45"/>
      <c r="AK200" s="89" t="s">
        <v>774</v>
      </c>
      <c r="AL200" s="46"/>
      <c r="AM200" s="61"/>
      <c r="AN200" s="39" t="s">
        <v>326</v>
      </c>
      <c r="AO200" s="121"/>
      <c r="AP200" s="121"/>
      <c r="AQ200" s="122"/>
    </row>
    <row r="201" spans="1:43" s="30" customFormat="1" ht="42" customHeight="1" thickBot="1" x14ac:dyDescent="0.2">
      <c r="A201" s="52">
        <v>137</v>
      </c>
      <c r="B201" s="53" t="s">
        <v>777</v>
      </c>
      <c r="C201" s="53" t="s">
        <v>338</v>
      </c>
      <c r="D201" s="53" t="s">
        <v>325</v>
      </c>
      <c r="E201" s="162">
        <v>8.2349999999999994</v>
      </c>
      <c r="F201" s="163">
        <v>8.2349999999999994</v>
      </c>
      <c r="G201" s="164">
        <v>5.4</v>
      </c>
      <c r="H201" s="158" t="s">
        <v>1094</v>
      </c>
      <c r="I201" s="169" t="s">
        <v>850</v>
      </c>
      <c r="J201" s="170" t="s">
        <v>1204</v>
      </c>
      <c r="K201" s="162">
        <v>7.7110000000000003</v>
      </c>
      <c r="L201" s="164">
        <v>7.726</v>
      </c>
      <c r="M201" s="164">
        <f t="shared" si="35"/>
        <v>1.499999999999968E-2</v>
      </c>
      <c r="N201" s="48">
        <v>0</v>
      </c>
      <c r="O201" s="69" t="s">
        <v>850</v>
      </c>
      <c r="P201" s="53" t="s">
        <v>1207</v>
      </c>
      <c r="Q201" s="62"/>
      <c r="R201" s="62" t="s">
        <v>772</v>
      </c>
      <c r="S201" s="58" t="s">
        <v>332</v>
      </c>
      <c r="T201" s="59" t="s">
        <v>773</v>
      </c>
      <c r="U201" s="60" t="s">
        <v>334</v>
      </c>
      <c r="V201" s="44"/>
      <c r="W201" s="89" t="s">
        <v>633</v>
      </c>
      <c r="X201" s="45">
        <v>136</v>
      </c>
      <c r="Y201" s="89" t="s">
        <v>633</v>
      </c>
      <c r="Z201" s="46"/>
      <c r="AA201" s="60"/>
      <c r="AB201" s="44"/>
      <c r="AC201" s="89" t="s">
        <v>774</v>
      </c>
      <c r="AD201" s="45"/>
      <c r="AE201" s="89" t="s">
        <v>775</v>
      </c>
      <c r="AF201" s="46"/>
      <c r="AG201" s="60"/>
      <c r="AH201" s="44"/>
      <c r="AI201" s="89" t="s">
        <v>633</v>
      </c>
      <c r="AJ201" s="45"/>
      <c r="AK201" s="89" t="s">
        <v>774</v>
      </c>
      <c r="AL201" s="46"/>
      <c r="AM201" s="61"/>
      <c r="AN201" s="39" t="s">
        <v>820</v>
      </c>
      <c r="AO201" s="121"/>
      <c r="AP201" s="121"/>
      <c r="AQ201" s="122"/>
    </row>
    <row r="202" spans="1:43" x14ac:dyDescent="0.15">
      <c r="A202" s="8"/>
      <c r="B202" s="9" t="s">
        <v>927</v>
      </c>
      <c r="C202" s="9"/>
      <c r="D202" s="9"/>
      <c r="E202" s="151"/>
      <c r="F202" s="152"/>
      <c r="G202" s="152"/>
      <c r="H202" s="152"/>
      <c r="I202" s="152"/>
      <c r="J202" s="152"/>
      <c r="K202" s="153"/>
      <c r="L202" s="154"/>
      <c r="M202" s="154"/>
      <c r="N202" s="117"/>
      <c r="O202" s="12"/>
      <c r="P202" s="11"/>
      <c r="Q202" s="10"/>
      <c r="R202" s="10"/>
      <c r="S202" s="10"/>
      <c r="T202" s="13"/>
      <c r="U202" s="13"/>
      <c r="V202" s="13"/>
      <c r="W202" s="13"/>
      <c r="X202" s="13"/>
      <c r="Y202" s="13"/>
      <c r="Z202" s="13"/>
      <c r="AA202" s="13"/>
      <c r="AB202" s="13"/>
      <c r="AC202" s="13"/>
      <c r="AD202" s="13"/>
      <c r="AE202" s="13"/>
      <c r="AF202" s="13"/>
      <c r="AG202" s="13"/>
      <c r="AH202" s="13"/>
      <c r="AI202" s="13"/>
      <c r="AJ202" s="13"/>
      <c r="AK202" s="13"/>
      <c r="AL202" s="13"/>
      <c r="AM202" s="13"/>
      <c r="AN202" s="13"/>
      <c r="AO202" s="10"/>
      <c r="AP202" s="10"/>
      <c r="AQ202" s="14"/>
    </row>
    <row r="203" spans="1:43" s="30" customFormat="1" ht="166.5" customHeight="1" thickBot="1" x14ac:dyDescent="0.2">
      <c r="A203" s="52">
        <v>138</v>
      </c>
      <c r="B203" s="53" t="s">
        <v>784</v>
      </c>
      <c r="C203" s="53" t="s">
        <v>751</v>
      </c>
      <c r="D203" s="53" t="s">
        <v>325</v>
      </c>
      <c r="E203" s="162">
        <v>76.891999999999996</v>
      </c>
      <c r="F203" s="179">
        <v>38.893999999999998</v>
      </c>
      <c r="G203" s="179">
        <v>32.71</v>
      </c>
      <c r="H203" s="171" t="s">
        <v>851</v>
      </c>
      <c r="I203" s="169" t="s">
        <v>850</v>
      </c>
      <c r="J203" s="170" t="s">
        <v>1307</v>
      </c>
      <c r="K203" s="162">
        <v>68.902000000000001</v>
      </c>
      <c r="L203" s="164">
        <v>69.453999999999994</v>
      </c>
      <c r="M203" s="180">
        <v>0.5519999999999925</v>
      </c>
      <c r="N203" s="72" t="s">
        <v>327</v>
      </c>
      <c r="O203" s="69" t="s">
        <v>850</v>
      </c>
      <c r="P203" s="53" t="s">
        <v>990</v>
      </c>
      <c r="Q203" s="62" t="s">
        <v>327</v>
      </c>
      <c r="R203" s="62" t="s">
        <v>752</v>
      </c>
      <c r="S203" s="58" t="s">
        <v>730</v>
      </c>
      <c r="T203" s="63" t="s">
        <v>753</v>
      </c>
      <c r="U203" s="60" t="s">
        <v>334</v>
      </c>
      <c r="V203" s="44"/>
      <c r="W203" s="89" t="s">
        <v>754</v>
      </c>
      <c r="X203" s="45">
        <v>137</v>
      </c>
      <c r="Y203" s="89" t="s">
        <v>754</v>
      </c>
      <c r="Z203" s="46"/>
      <c r="AA203" s="60"/>
      <c r="AB203" s="44"/>
      <c r="AC203" s="89" t="s">
        <v>754</v>
      </c>
      <c r="AD203" s="45"/>
      <c r="AE203" s="89" t="s">
        <v>754</v>
      </c>
      <c r="AF203" s="46"/>
      <c r="AG203" s="60"/>
      <c r="AH203" s="44"/>
      <c r="AI203" s="89" t="s">
        <v>754</v>
      </c>
      <c r="AJ203" s="45"/>
      <c r="AK203" s="89" t="s">
        <v>754</v>
      </c>
      <c r="AL203" s="46"/>
      <c r="AM203" s="61"/>
      <c r="AN203" s="39" t="s">
        <v>820</v>
      </c>
      <c r="AO203" s="121"/>
      <c r="AP203" s="121"/>
      <c r="AQ203" s="122"/>
    </row>
    <row r="204" spans="1:43" x14ac:dyDescent="0.15">
      <c r="A204" s="8"/>
      <c r="B204" s="9" t="s">
        <v>499</v>
      </c>
      <c r="C204" s="9"/>
      <c r="D204" s="9"/>
      <c r="E204" s="151"/>
      <c r="F204" s="152"/>
      <c r="G204" s="152"/>
      <c r="H204" s="152"/>
      <c r="I204" s="152"/>
      <c r="J204" s="152"/>
      <c r="K204" s="153"/>
      <c r="L204" s="154"/>
      <c r="M204" s="154"/>
      <c r="N204" s="117"/>
      <c r="O204" s="12"/>
      <c r="P204" s="11"/>
      <c r="Q204" s="10"/>
      <c r="R204" s="10"/>
      <c r="S204" s="10"/>
      <c r="T204" s="13"/>
      <c r="U204" s="13"/>
      <c r="V204" s="13"/>
      <c r="W204" s="13"/>
      <c r="X204" s="13"/>
      <c r="Y204" s="13"/>
      <c r="Z204" s="13"/>
      <c r="AA204" s="13"/>
      <c r="AB204" s="13"/>
      <c r="AC204" s="13"/>
      <c r="AD204" s="13"/>
      <c r="AE204" s="13"/>
      <c r="AF204" s="13"/>
      <c r="AG204" s="13"/>
      <c r="AH204" s="13"/>
      <c r="AI204" s="13"/>
      <c r="AJ204" s="13"/>
      <c r="AK204" s="13"/>
      <c r="AL204" s="13"/>
      <c r="AM204" s="13"/>
      <c r="AN204" s="13"/>
      <c r="AO204" s="10"/>
      <c r="AP204" s="10"/>
      <c r="AQ204" s="14"/>
    </row>
    <row r="205" spans="1:43" ht="98.25" customHeight="1" x14ac:dyDescent="0.15">
      <c r="A205" s="52">
        <v>140</v>
      </c>
      <c r="B205" s="53" t="s">
        <v>500</v>
      </c>
      <c r="C205" s="53" t="s">
        <v>381</v>
      </c>
      <c r="D205" s="53" t="s">
        <v>325</v>
      </c>
      <c r="E205" s="162">
        <v>337.334</v>
      </c>
      <c r="F205" s="163">
        <v>322.49299999999999</v>
      </c>
      <c r="G205" s="164">
        <v>234.84399999999999</v>
      </c>
      <c r="H205" s="158" t="s">
        <v>844</v>
      </c>
      <c r="I205" s="169" t="s">
        <v>850</v>
      </c>
      <c r="J205" s="170" t="s">
        <v>1126</v>
      </c>
      <c r="K205" s="162">
        <v>222.357</v>
      </c>
      <c r="L205" s="164">
        <v>476.76299999999998</v>
      </c>
      <c r="M205" s="161">
        <f t="shared" ref="M205" si="36">L205-K205</f>
        <v>254.40599999999998</v>
      </c>
      <c r="N205" s="18">
        <v>0</v>
      </c>
      <c r="O205" s="19" t="s">
        <v>850</v>
      </c>
      <c r="P205" s="20" t="s">
        <v>1127</v>
      </c>
      <c r="Q205" s="62" t="s">
        <v>1290</v>
      </c>
      <c r="R205" s="62" t="s">
        <v>533</v>
      </c>
      <c r="S205" s="58" t="s">
        <v>349</v>
      </c>
      <c r="T205" s="63" t="s">
        <v>584</v>
      </c>
      <c r="U205" s="60" t="s">
        <v>334</v>
      </c>
      <c r="V205" s="44"/>
      <c r="W205" s="89" t="s">
        <v>38</v>
      </c>
      <c r="X205" s="45">
        <v>139</v>
      </c>
      <c r="Y205" s="89" t="s">
        <v>38</v>
      </c>
      <c r="Z205" s="46"/>
      <c r="AA205" s="60"/>
      <c r="AB205" s="44"/>
      <c r="AC205" s="89" t="s">
        <v>38</v>
      </c>
      <c r="AD205" s="45"/>
      <c r="AE205" s="89" t="s">
        <v>38</v>
      </c>
      <c r="AF205" s="46"/>
      <c r="AG205" s="60"/>
      <c r="AH205" s="44"/>
      <c r="AI205" s="89" t="s">
        <v>38</v>
      </c>
      <c r="AJ205" s="45"/>
      <c r="AK205" s="89" t="s">
        <v>38</v>
      </c>
      <c r="AL205" s="46"/>
      <c r="AM205" s="61"/>
      <c r="AN205" s="39" t="s">
        <v>821</v>
      </c>
      <c r="AO205" s="121"/>
      <c r="AP205" s="121"/>
      <c r="AQ205" s="122"/>
    </row>
    <row r="206" spans="1:43" ht="84" customHeight="1" x14ac:dyDescent="0.15">
      <c r="A206" s="52">
        <v>141</v>
      </c>
      <c r="B206" s="53" t="s">
        <v>501</v>
      </c>
      <c r="C206" s="53" t="s">
        <v>502</v>
      </c>
      <c r="D206" s="53" t="s">
        <v>787</v>
      </c>
      <c r="E206" s="162">
        <v>6727.5219999999999</v>
      </c>
      <c r="F206" s="163">
        <v>9214</v>
      </c>
      <c r="G206" s="164">
        <v>9040</v>
      </c>
      <c r="H206" s="158" t="s">
        <v>851</v>
      </c>
      <c r="I206" s="169" t="s">
        <v>850</v>
      </c>
      <c r="J206" s="170" t="s">
        <v>1128</v>
      </c>
      <c r="K206" s="162">
        <v>0</v>
      </c>
      <c r="L206" s="164">
        <v>0</v>
      </c>
      <c r="M206" s="161">
        <f t="shared" ref="M206:M211" si="37">L206-K206</f>
        <v>0</v>
      </c>
      <c r="N206" s="18">
        <v>0</v>
      </c>
      <c r="O206" s="19" t="s">
        <v>850</v>
      </c>
      <c r="P206" s="20" t="s">
        <v>1129</v>
      </c>
      <c r="Q206" s="62"/>
      <c r="R206" s="62" t="s">
        <v>533</v>
      </c>
      <c r="S206" s="58" t="s">
        <v>332</v>
      </c>
      <c r="T206" s="63" t="s">
        <v>584</v>
      </c>
      <c r="U206" s="60" t="s">
        <v>334</v>
      </c>
      <c r="V206" s="44"/>
      <c r="W206" s="89" t="s">
        <v>38</v>
      </c>
      <c r="X206" s="45">
        <v>140</v>
      </c>
      <c r="Y206" s="89" t="s">
        <v>38</v>
      </c>
      <c r="Z206" s="46"/>
      <c r="AA206" s="60"/>
      <c r="AB206" s="44"/>
      <c r="AC206" s="89" t="s">
        <v>38</v>
      </c>
      <c r="AD206" s="45"/>
      <c r="AE206" s="89" t="s">
        <v>38</v>
      </c>
      <c r="AF206" s="46"/>
      <c r="AG206" s="60"/>
      <c r="AH206" s="44"/>
      <c r="AI206" s="89" t="s">
        <v>38</v>
      </c>
      <c r="AJ206" s="45"/>
      <c r="AK206" s="89" t="s">
        <v>38</v>
      </c>
      <c r="AL206" s="46"/>
      <c r="AM206" s="61"/>
      <c r="AN206" s="39" t="s">
        <v>37</v>
      </c>
      <c r="AO206" s="121"/>
      <c r="AP206" s="121"/>
      <c r="AQ206" s="122"/>
    </row>
    <row r="207" spans="1:43" ht="173.45" customHeight="1" x14ac:dyDescent="0.15">
      <c r="A207" s="52">
        <v>142</v>
      </c>
      <c r="B207" s="53" t="s">
        <v>637</v>
      </c>
      <c r="C207" s="53" t="s">
        <v>818</v>
      </c>
      <c r="D207" s="53" t="s">
        <v>325</v>
      </c>
      <c r="E207" s="162">
        <v>60.308999999999997</v>
      </c>
      <c r="F207" s="163">
        <v>60</v>
      </c>
      <c r="G207" s="164">
        <v>17.792000000000002</v>
      </c>
      <c r="H207" s="158" t="s">
        <v>940</v>
      </c>
      <c r="I207" s="169" t="s">
        <v>850</v>
      </c>
      <c r="J207" s="170" t="s">
        <v>997</v>
      </c>
      <c r="K207" s="162">
        <v>60.371000000000002</v>
      </c>
      <c r="L207" s="164">
        <v>54.451000000000001</v>
      </c>
      <c r="M207" s="161">
        <f>L207-K207</f>
        <v>-5.9200000000000017</v>
      </c>
      <c r="N207" s="18">
        <v>0</v>
      </c>
      <c r="O207" s="19" t="s">
        <v>850</v>
      </c>
      <c r="P207" s="20" t="s">
        <v>998</v>
      </c>
      <c r="Q207" s="62"/>
      <c r="R207" s="62" t="s">
        <v>533</v>
      </c>
      <c r="S207" s="58" t="s">
        <v>332</v>
      </c>
      <c r="T207" s="63" t="s">
        <v>584</v>
      </c>
      <c r="U207" s="60" t="s">
        <v>334</v>
      </c>
      <c r="V207" s="44" t="s">
        <v>819</v>
      </c>
      <c r="W207" s="89" t="s">
        <v>38</v>
      </c>
      <c r="X207" s="45">
        <v>11</v>
      </c>
      <c r="Y207" s="89"/>
      <c r="Z207" s="46"/>
      <c r="AA207" s="60"/>
      <c r="AB207" s="44"/>
      <c r="AC207" s="89" t="s">
        <v>38</v>
      </c>
      <c r="AD207" s="45"/>
      <c r="AE207" s="89" t="s">
        <v>38</v>
      </c>
      <c r="AF207" s="46"/>
      <c r="AG207" s="60"/>
      <c r="AH207" s="44"/>
      <c r="AI207" s="89" t="s">
        <v>38</v>
      </c>
      <c r="AJ207" s="45"/>
      <c r="AK207" s="89" t="s">
        <v>38</v>
      </c>
      <c r="AL207" s="46"/>
      <c r="AM207" s="61"/>
      <c r="AN207" s="39" t="s">
        <v>355</v>
      </c>
      <c r="AO207" s="121"/>
      <c r="AP207" s="121"/>
      <c r="AQ207" s="122"/>
    </row>
    <row r="208" spans="1:43" ht="186.95" customHeight="1" x14ac:dyDescent="0.15">
      <c r="A208" s="52">
        <v>143</v>
      </c>
      <c r="B208" s="53" t="s">
        <v>638</v>
      </c>
      <c r="C208" s="53" t="s">
        <v>818</v>
      </c>
      <c r="D208" s="53" t="s">
        <v>325</v>
      </c>
      <c r="E208" s="162">
        <v>61.046999999999997</v>
      </c>
      <c r="F208" s="163">
        <v>61</v>
      </c>
      <c r="G208" s="164">
        <v>55</v>
      </c>
      <c r="H208" s="158" t="s">
        <v>941</v>
      </c>
      <c r="I208" s="169" t="s">
        <v>850</v>
      </c>
      <c r="J208" s="170" t="s">
        <v>997</v>
      </c>
      <c r="K208" s="162">
        <v>61.048999999999999</v>
      </c>
      <c r="L208" s="164">
        <v>96.117999999999995</v>
      </c>
      <c r="M208" s="161">
        <f>L208-K208</f>
        <v>35.068999999999996</v>
      </c>
      <c r="N208" s="18">
        <v>0</v>
      </c>
      <c r="O208" s="19" t="s">
        <v>850</v>
      </c>
      <c r="P208" s="20" t="s">
        <v>999</v>
      </c>
      <c r="Q208" s="62" t="s">
        <v>1000</v>
      </c>
      <c r="R208" s="62" t="s">
        <v>533</v>
      </c>
      <c r="S208" s="58" t="s">
        <v>332</v>
      </c>
      <c r="T208" s="63" t="s">
        <v>584</v>
      </c>
      <c r="U208" s="60" t="s">
        <v>334</v>
      </c>
      <c r="V208" s="44" t="s">
        <v>819</v>
      </c>
      <c r="W208" s="89" t="s">
        <v>38</v>
      </c>
      <c r="X208" s="45">
        <v>12</v>
      </c>
      <c r="Y208" s="89"/>
      <c r="Z208" s="46"/>
      <c r="AA208" s="60"/>
      <c r="AB208" s="44"/>
      <c r="AC208" s="89" t="s">
        <v>38</v>
      </c>
      <c r="AD208" s="45"/>
      <c r="AE208" s="89" t="s">
        <v>38</v>
      </c>
      <c r="AF208" s="46"/>
      <c r="AG208" s="60"/>
      <c r="AH208" s="44"/>
      <c r="AI208" s="89" t="s">
        <v>38</v>
      </c>
      <c r="AJ208" s="45"/>
      <c r="AK208" s="89" t="s">
        <v>38</v>
      </c>
      <c r="AL208" s="46"/>
      <c r="AM208" s="61"/>
      <c r="AN208" s="39" t="s">
        <v>355</v>
      </c>
      <c r="AO208" s="121"/>
      <c r="AP208" s="121"/>
      <c r="AQ208" s="122"/>
    </row>
    <row r="209" spans="1:43" ht="54.95" customHeight="1" x14ac:dyDescent="0.15">
      <c r="A209" s="52">
        <v>144</v>
      </c>
      <c r="B209" s="53" t="s">
        <v>503</v>
      </c>
      <c r="C209" s="53" t="s">
        <v>473</v>
      </c>
      <c r="D209" s="53" t="s">
        <v>325</v>
      </c>
      <c r="E209" s="162">
        <v>362.81200000000001</v>
      </c>
      <c r="F209" s="163">
        <v>362.81200000000001</v>
      </c>
      <c r="G209" s="164">
        <v>7.2030000000000003</v>
      </c>
      <c r="H209" s="171" t="s">
        <v>851</v>
      </c>
      <c r="I209" s="169" t="s">
        <v>850</v>
      </c>
      <c r="J209" s="171" t="s">
        <v>852</v>
      </c>
      <c r="K209" s="162">
        <v>371.77</v>
      </c>
      <c r="L209" s="164">
        <v>381.85500000000002</v>
      </c>
      <c r="M209" s="161">
        <f>L209-K209</f>
        <v>10.085000000000036</v>
      </c>
      <c r="N209" s="18">
        <v>0</v>
      </c>
      <c r="O209" s="69" t="s">
        <v>850</v>
      </c>
      <c r="P209" s="129" t="s">
        <v>1001</v>
      </c>
      <c r="Q209" s="62"/>
      <c r="R209" s="62" t="s">
        <v>533</v>
      </c>
      <c r="S209" s="58" t="s">
        <v>332</v>
      </c>
      <c r="T209" s="59" t="s">
        <v>570</v>
      </c>
      <c r="U209" s="60" t="s">
        <v>334</v>
      </c>
      <c r="V209" s="44"/>
      <c r="W209" s="89" t="s">
        <v>38</v>
      </c>
      <c r="X209" s="45">
        <v>141</v>
      </c>
      <c r="Y209" s="89" t="s">
        <v>38</v>
      </c>
      <c r="Z209" s="46"/>
      <c r="AA209" s="60"/>
      <c r="AB209" s="44"/>
      <c r="AC209" s="89" t="s">
        <v>38</v>
      </c>
      <c r="AD209" s="45"/>
      <c r="AE209" s="89" t="s">
        <v>38</v>
      </c>
      <c r="AF209" s="46"/>
      <c r="AG209" s="60"/>
      <c r="AH209" s="44"/>
      <c r="AI209" s="89" t="s">
        <v>38</v>
      </c>
      <c r="AJ209" s="45"/>
      <c r="AK209" s="89" t="s">
        <v>38</v>
      </c>
      <c r="AL209" s="46"/>
      <c r="AM209" s="61"/>
      <c r="AN209" s="39" t="s">
        <v>37</v>
      </c>
      <c r="AO209" s="121"/>
      <c r="AP209" s="121"/>
      <c r="AQ209" s="122"/>
    </row>
    <row r="210" spans="1:43" ht="116.45" customHeight="1" x14ac:dyDescent="0.15">
      <c r="A210" s="52">
        <v>145</v>
      </c>
      <c r="B210" s="53" t="s">
        <v>504</v>
      </c>
      <c r="C210" s="53" t="s">
        <v>340</v>
      </c>
      <c r="D210" s="53" t="s">
        <v>796</v>
      </c>
      <c r="E210" s="162">
        <v>175.07300000000001</v>
      </c>
      <c r="F210" s="164">
        <v>175.07300000000001</v>
      </c>
      <c r="G210" s="164">
        <v>169.84399999999999</v>
      </c>
      <c r="H210" s="158" t="s">
        <v>1094</v>
      </c>
      <c r="I210" s="169" t="s">
        <v>848</v>
      </c>
      <c r="J210" s="170" t="s">
        <v>849</v>
      </c>
      <c r="K210" s="162">
        <v>171.708</v>
      </c>
      <c r="L210" s="164">
        <v>0</v>
      </c>
      <c r="M210" s="161">
        <f t="shared" si="37"/>
        <v>-171.708</v>
      </c>
      <c r="N210" s="68">
        <v>0</v>
      </c>
      <c r="O210" s="69" t="s">
        <v>1040</v>
      </c>
      <c r="P210" s="53" t="s">
        <v>1254</v>
      </c>
      <c r="Q210" s="62"/>
      <c r="R210" s="62" t="s">
        <v>755</v>
      </c>
      <c r="S210" s="58" t="s">
        <v>332</v>
      </c>
      <c r="T210" s="59" t="s">
        <v>756</v>
      </c>
      <c r="U210" s="60" t="s">
        <v>334</v>
      </c>
      <c r="V210" s="44"/>
      <c r="W210" s="89" t="s">
        <v>733</v>
      </c>
      <c r="X210" s="45">
        <v>142</v>
      </c>
      <c r="Y210" s="89" t="s">
        <v>733</v>
      </c>
      <c r="Z210" s="46"/>
      <c r="AA210" s="60"/>
      <c r="AB210" s="44"/>
      <c r="AC210" s="89" t="s">
        <v>733</v>
      </c>
      <c r="AD210" s="45"/>
      <c r="AE210" s="89" t="s">
        <v>733</v>
      </c>
      <c r="AF210" s="46"/>
      <c r="AG210" s="60"/>
      <c r="AH210" s="44"/>
      <c r="AI210" s="89" t="s">
        <v>38</v>
      </c>
      <c r="AJ210" s="45"/>
      <c r="AK210" s="89" t="s">
        <v>733</v>
      </c>
      <c r="AL210" s="46"/>
      <c r="AM210" s="61"/>
      <c r="AN210" s="39" t="s">
        <v>820</v>
      </c>
      <c r="AO210" s="121"/>
      <c r="AP210" s="121"/>
      <c r="AQ210" s="122" t="s">
        <v>19</v>
      </c>
    </row>
    <row r="211" spans="1:43" ht="66.75" customHeight="1" x14ac:dyDescent="0.15">
      <c r="A211" s="52">
        <v>146</v>
      </c>
      <c r="B211" s="53" t="s">
        <v>505</v>
      </c>
      <c r="C211" s="53" t="s">
        <v>373</v>
      </c>
      <c r="D211" s="53" t="s">
        <v>325</v>
      </c>
      <c r="E211" s="162">
        <v>1761.9069999999999</v>
      </c>
      <c r="F211" s="163">
        <v>341.411</v>
      </c>
      <c r="G211" s="164">
        <v>256.22500000000002</v>
      </c>
      <c r="H211" s="158" t="s">
        <v>851</v>
      </c>
      <c r="I211" s="169" t="s">
        <v>850</v>
      </c>
      <c r="J211" s="170" t="s">
        <v>1130</v>
      </c>
      <c r="K211" s="162">
        <v>759.00199999999995</v>
      </c>
      <c r="L211" s="164">
        <v>314.73099999999999</v>
      </c>
      <c r="M211" s="161">
        <f t="shared" si="37"/>
        <v>-444.27099999999996</v>
      </c>
      <c r="N211" s="18">
        <v>0</v>
      </c>
      <c r="O211" s="19" t="s">
        <v>850</v>
      </c>
      <c r="P211" s="20" t="s">
        <v>1131</v>
      </c>
      <c r="Q211" s="62"/>
      <c r="R211" s="62" t="s">
        <v>533</v>
      </c>
      <c r="S211" s="58" t="s">
        <v>332</v>
      </c>
      <c r="T211" s="59" t="s">
        <v>571</v>
      </c>
      <c r="U211" s="60" t="s">
        <v>334</v>
      </c>
      <c r="V211" s="44"/>
      <c r="W211" s="89" t="s">
        <v>38</v>
      </c>
      <c r="X211" s="45">
        <v>143</v>
      </c>
      <c r="Y211" s="89" t="s">
        <v>38</v>
      </c>
      <c r="Z211" s="46"/>
      <c r="AA211" s="60"/>
      <c r="AB211" s="44"/>
      <c r="AC211" s="89" t="s">
        <v>38</v>
      </c>
      <c r="AD211" s="45"/>
      <c r="AE211" s="89" t="s">
        <v>38</v>
      </c>
      <c r="AF211" s="46"/>
      <c r="AG211" s="60"/>
      <c r="AH211" s="44"/>
      <c r="AI211" s="89" t="s">
        <v>38</v>
      </c>
      <c r="AJ211" s="45"/>
      <c r="AK211" s="89" t="s">
        <v>38</v>
      </c>
      <c r="AL211" s="46"/>
      <c r="AM211" s="61"/>
      <c r="AN211" s="39" t="s">
        <v>326</v>
      </c>
      <c r="AO211" s="121"/>
      <c r="AP211" s="121"/>
      <c r="AQ211" s="122"/>
    </row>
    <row r="212" spans="1:43" ht="50.1" customHeight="1" x14ac:dyDescent="0.15">
      <c r="A212" s="52">
        <v>147</v>
      </c>
      <c r="B212" s="53" t="s">
        <v>535</v>
      </c>
      <c r="C212" s="53" t="s">
        <v>626</v>
      </c>
      <c r="D212" s="53" t="s">
        <v>325</v>
      </c>
      <c r="E212" s="162">
        <v>430.72800000000001</v>
      </c>
      <c r="F212" s="163">
        <v>333.55799999999999</v>
      </c>
      <c r="G212" s="164">
        <v>295.01799999999997</v>
      </c>
      <c r="H212" s="158" t="s">
        <v>1094</v>
      </c>
      <c r="I212" s="169" t="s">
        <v>850</v>
      </c>
      <c r="J212" s="170" t="s">
        <v>1084</v>
      </c>
      <c r="K212" s="162">
        <v>1186.6769999999999</v>
      </c>
      <c r="L212" s="164">
        <v>1809.4069999999999</v>
      </c>
      <c r="M212" s="161">
        <f t="shared" ref="M212" si="38">L212-K212</f>
        <v>622.73</v>
      </c>
      <c r="N212" s="48">
        <v>0</v>
      </c>
      <c r="O212" s="69" t="s">
        <v>850</v>
      </c>
      <c r="P212" s="53" t="s">
        <v>1083</v>
      </c>
      <c r="Q212" s="62"/>
      <c r="R212" s="62" t="s">
        <v>533</v>
      </c>
      <c r="S212" s="58" t="s">
        <v>332</v>
      </c>
      <c r="T212" s="59" t="s">
        <v>588</v>
      </c>
      <c r="U212" s="60" t="s">
        <v>334</v>
      </c>
      <c r="V212" s="44"/>
      <c r="W212" s="89" t="s">
        <v>38</v>
      </c>
      <c r="X212" s="45">
        <v>144</v>
      </c>
      <c r="Y212" s="89" t="s">
        <v>38</v>
      </c>
      <c r="Z212" s="46"/>
      <c r="AA212" s="60"/>
      <c r="AB212" s="44"/>
      <c r="AC212" s="89" t="s">
        <v>38</v>
      </c>
      <c r="AD212" s="45"/>
      <c r="AE212" s="89" t="s">
        <v>38</v>
      </c>
      <c r="AF212" s="46"/>
      <c r="AG212" s="60"/>
      <c r="AH212" s="44"/>
      <c r="AI212" s="89" t="s">
        <v>38</v>
      </c>
      <c r="AJ212" s="45"/>
      <c r="AK212" s="89" t="s">
        <v>38</v>
      </c>
      <c r="AL212" s="46"/>
      <c r="AM212" s="61"/>
      <c r="AN212" s="39" t="s">
        <v>820</v>
      </c>
      <c r="AO212" s="121"/>
      <c r="AP212" s="121"/>
      <c r="AQ212" s="122"/>
    </row>
    <row r="213" spans="1:43" ht="50.1" customHeight="1" x14ac:dyDescent="0.15">
      <c r="A213" s="52">
        <v>148</v>
      </c>
      <c r="B213" s="53" t="s">
        <v>506</v>
      </c>
      <c r="C213" s="53" t="s">
        <v>373</v>
      </c>
      <c r="D213" s="53" t="s">
        <v>325</v>
      </c>
      <c r="E213" s="162">
        <v>2044.38</v>
      </c>
      <c r="F213" s="163">
        <v>2044.38</v>
      </c>
      <c r="G213" s="164">
        <v>2044.38</v>
      </c>
      <c r="H213" s="158" t="s">
        <v>1094</v>
      </c>
      <c r="I213" s="169" t="s">
        <v>850</v>
      </c>
      <c r="J213" s="170" t="s">
        <v>1084</v>
      </c>
      <c r="K213" s="162">
        <v>2365.0189999999998</v>
      </c>
      <c r="L213" s="164">
        <v>2467.84</v>
      </c>
      <c r="M213" s="161">
        <f t="shared" ref="M213:M224" si="39">L213-K213</f>
        <v>102.82100000000037</v>
      </c>
      <c r="N213" s="48">
        <v>0</v>
      </c>
      <c r="O213" s="69" t="s">
        <v>850</v>
      </c>
      <c r="P213" s="53" t="s">
        <v>1085</v>
      </c>
      <c r="Q213" s="62"/>
      <c r="R213" s="62" t="s">
        <v>533</v>
      </c>
      <c r="S213" s="58" t="s">
        <v>332</v>
      </c>
      <c r="T213" s="59" t="s">
        <v>572</v>
      </c>
      <c r="U213" s="60" t="s">
        <v>334</v>
      </c>
      <c r="V213" s="44"/>
      <c r="W213" s="89" t="s">
        <v>38</v>
      </c>
      <c r="X213" s="45">
        <v>145</v>
      </c>
      <c r="Y213" s="89" t="s">
        <v>38</v>
      </c>
      <c r="Z213" s="46"/>
      <c r="AA213" s="60"/>
      <c r="AB213" s="44"/>
      <c r="AC213" s="89" t="s">
        <v>38</v>
      </c>
      <c r="AD213" s="45"/>
      <c r="AE213" s="89" t="s">
        <v>38</v>
      </c>
      <c r="AF213" s="46"/>
      <c r="AG213" s="60"/>
      <c r="AH213" s="44"/>
      <c r="AI213" s="89" t="s">
        <v>38</v>
      </c>
      <c r="AJ213" s="45"/>
      <c r="AK213" s="89" t="s">
        <v>38</v>
      </c>
      <c r="AL213" s="46"/>
      <c r="AM213" s="61"/>
      <c r="AN213" s="39" t="s">
        <v>629</v>
      </c>
      <c r="AO213" s="121"/>
      <c r="AP213" s="121" t="s">
        <v>22</v>
      </c>
      <c r="AQ213" s="122"/>
    </row>
    <row r="214" spans="1:43" s="30" customFormat="1" ht="50.1" customHeight="1" x14ac:dyDescent="0.15">
      <c r="A214" s="52">
        <v>149</v>
      </c>
      <c r="B214" s="53" t="s">
        <v>662</v>
      </c>
      <c r="C214" s="53" t="s">
        <v>664</v>
      </c>
      <c r="D214" s="53" t="s">
        <v>325</v>
      </c>
      <c r="E214" s="162">
        <v>140.423</v>
      </c>
      <c r="F214" s="163">
        <v>105.917</v>
      </c>
      <c r="G214" s="164">
        <v>105.908</v>
      </c>
      <c r="H214" s="158" t="s">
        <v>1094</v>
      </c>
      <c r="I214" s="169" t="s">
        <v>850</v>
      </c>
      <c r="J214" s="170" t="s">
        <v>1084</v>
      </c>
      <c r="K214" s="162">
        <v>34.433</v>
      </c>
      <c r="L214" s="164">
        <v>169.66</v>
      </c>
      <c r="M214" s="164">
        <f t="shared" si="39"/>
        <v>135.227</v>
      </c>
      <c r="N214" s="48">
        <v>0</v>
      </c>
      <c r="O214" s="69" t="s">
        <v>850</v>
      </c>
      <c r="P214" s="53" t="s">
        <v>1085</v>
      </c>
      <c r="Q214" s="62"/>
      <c r="R214" s="62" t="s">
        <v>533</v>
      </c>
      <c r="S214" s="58" t="s">
        <v>349</v>
      </c>
      <c r="T214" s="59" t="s">
        <v>663</v>
      </c>
      <c r="U214" s="60" t="s">
        <v>334</v>
      </c>
      <c r="V214" s="44"/>
      <c r="W214" s="89" t="s">
        <v>38</v>
      </c>
      <c r="X214" s="45">
        <v>146</v>
      </c>
      <c r="Y214" s="89"/>
      <c r="Z214" s="46"/>
      <c r="AA214" s="60"/>
      <c r="AB214" s="44"/>
      <c r="AC214" s="89"/>
      <c r="AD214" s="45"/>
      <c r="AE214" s="89"/>
      <c r="AF214" s="46"/>
      <c r="AG214" s="60"/>
      <c r="AH214" s="44"/>
      <c r="AI214" s="89"/>
      <c r="AJ214" s="45"/>
      <c r="AK214" s="89"/>
      <c r="AL214" s="46"/>
      <c r="AM214" s="61"/>
      <c r="AN214" s="39" t="s">
        <v>820</v>
      </c>
      <c r="AO214" s="121"/>
      <c r="AP214" s="121" t="s">
        <v>22</v>
      </c>
      <c r="AQ214" s="122"/>
    </row>
    <row r="215" spans="1:43" ht="50.1" customHeight="1" x14ac:dyDescent="0.15">
      <c r="A215" s="52">
        <v>151</v>
      </c>
      <c r="B215" s="53" t="s">
        <v>507</v>
      </c>
      <c r="C215" s="53" t="s">
        <v>577</v>
      </c>
      <c r="D215" s="53" t="s">
        <v>325</v>
      </c>
      <c r="E215" s="162">
        <v>30.073</v>
      </c>
      <c r="F215" s="163">
        <v>30.073</v>
      </c>
      <c r="G215" s="164">
        <v>31.079000000000001</v>
      </c>
      <c r="H215" s="158" t="s">
        <v>1094</v>
      </c>
      <c r="I215" s="169" t="s">
        <v>850</v>
      </c>
      <c r="J215" s="170" t="s">
        <v>1048</v>
      </c>
      <c r="K215" s="162">
        <v>30.262</v>
      </c>
      <c r="L215" s="164">
        <v>37.180999999999997</v>
      </c>
      <c r="M215" s="161">
        <f t="shared" si="39"/>
        <v>6.9189999999999969</v>
      </c>
      <c r="N215" s="18">
        <v>0</v>
      </c>
      <c r="O215" s="19" t="s">
        <v>850</v>
      </c>
      <c r="P215" s="20" t="s">
        <v>1073</v>
      </c>
      <c r="Q215" s="62" t="s">
        <v>1272</v>
      </c>
      <c r="R215" s="62" t="s">
        <v>348</v>
      </c>
      <c r="S215" s="58" t="s">
        <v>332</v>
      </c>
      <c r="T215" s="59" t="s">
        <v>539</v>
      </c>
      <c r="U215" s="60" t="s">
        <v>334</v>
      </c>
      <c r="V215" s="44"/>
      <c r="W215" s="89" t="s">
        <v>38</v>
      </c>
      <c r="X215" s="45">
        <v>147</v>
      </c>
      <c r="Y215" s="89" t="s">
        <v>38</v>
      </c>
      <c r="Z215" s="46"/>
      <c r="AA215" s="60"/>
      <c r="AB215" s="44"/>
      <c r="AC215" s="89" t="s">
        <v>38</v>
      </c>
      <c r="AD215" s="45"/>
      <c r="AE215" s="89" t="s">
        <v>38</v>
      </c>
      <c r="AF215" s="46"/>
      <c r="AG215" s="60"/>
      <c r="AH215" s="44"/>
      <c r="AI215" s="89" t="s">
        <v>38</v>
      </c>
      <c r="AJ215" s="45"/>
      <c r="AK215" s="89" t="s">
        <v>38</v>
      </c>
      <c r="AL215" s="46"/>
      <c r="AM215" s="61"/>
      <c r="AN215" s="39" t="s">
        <v>326</v>
      </c>
      <c r="AO215" s="121"/>
      <c r="AP215" s="121"/>
      <c r="AQ215" s="122"/>
    </row>
    <row r="216" spans="1:43" ht="50.1" customHeight="1" x14ac:dyDescent="0.15">
      <c r="A216" s="52">
        <v>152</v>
      </c>
      <c r="B216" s="53" t="s">
        <v>508</v>
      </c>
      <c r="C216" s="53" t="s">
        <v>577</v>
      </c>
      <c r="D216" s="53" t="s">
        <v>325</v>
      </c>
      <c r="E216" s="162">
        <v>107.706</v>
      </c>
      <c r="F216" s="163">
        <v>107.7</v>
      </c>
      <c r="G216" s="164">
        <v>84.147930000000002</v>
      </c>
      <c r="H216" s="158" t="s">
        <v>1094</v>
      </c>
      <c r="I216" s="169" t="s">
        <v>850</v>
      </c>
      <c r="J216" s="170" t="s">
        <v>1038</v>
      </c>
      <c r="K216" s="162">
        <v>113.65</v>
      </c>
      <c r="L216" s="164">
        <v>120.523</v>
      </c>
      <c r="M216" s="161">
        <f t="shared" si="39"/>
        <v>6.8729999999999905</v>
      </c>
      <c r="N216" s="18">
        <v>0</v>
      </c>
      <c r="O216" s="19" t="s">
        <v>850</v>
      </c>
      <c r="P216" s="20" t="s">
        <v>1074</v>
      </c>
      <c r="Q216" s="62"/>
      <c r="R216" s="62" t="s">
        <v>348</v>
      </c>
      <c r="S216" s="58" t="s">
        <v>332</v>
      </c>
      <c r="T216" s="59" t="s">
        <v>539</v>
      </c>
      <c r="U216" s="60" t="s">
        <v>334</v>
      </c>
      <c r="V216" s="44"/>
      <c r="W216" s="89" t="s">
        <v>38</v>
      </c>
      <c r="X216" s="45">
        <v>148</v>
      </c>
      <c r="Y216" s="89" t="s">
        <v>38</v>
      </c>
      <c r="Z216" s="46"/>
      <c r="AA216" s="60"/>
      <c r="AB216" s="44"/>
      <c r="AC216" s="89" t="s">
        <v>38</v>
      </c>
      <c r="AD216" s="45"/>
      <c r="AE216" s="89" t="s">
        <v>38</v>
      </c>
      <c r="AF216" s="46"/>
      <c r="AG216" s="60"/>
      <c r="AH216" s="44"/>
      <c r="AI216" s="89" t="s">
        <v>38</v>
      </c>
      <c r="AJ216" s="45"/>
      <c r="AK216" s="89" t="s">
        <v>38</v>
      </c>
      <c r="AL216" s="46"/>
      <c r="AM216" s="61"/>
      <c r="AN216" s="39" t="s">
        <v>326</v>
      </c>
      <c r="AO216" s="121"/>
      <c r="AP216" s="121"/>
      <c r="AQ216" s="122"/>
    </row>
    <row r="217" spans="1:43" ht="45" x14ac:dyDescent="0.15">
      <c r="A217" s="52">
        <v>153</v>
      </c>
      <c r="B217" s="53" t="s">
        <v>839</v>
      </c>
      <c r="C217" s="53" t="s">
        <v>578</v>
      </c>
      <c r="D217" s="53" t="s">
        <v>325</v>
      </c>
      <c r="E217" s="162">
        <v>3006.779</v>
      </c>
      <c r="F217" s="163">
        <v>6.7789999999999999</v>
      </c>
      <c r="G217" s="164">
        <v>6.8142399999999999</v>
      </c>
      <c r="H217" s="158" t="s">
        <v>1094</v>
      </c>
      <c r="I217" s="169" t="s">
        <v>850</v>
      </c>
      <c r="J217" s="170" t="s">
        <v>1054</v>
      </c>
      <c r="K217" s="162">
        <v>12.115</v>
      </c>
      <c r="L217" s="164">
        <v>3021.1280000000002</v>
      </c>
      <c r="M217" s="161">
        <f t="shared" si="39"/>
        <v>3009.0130000000004</v>
      </c>
      <c r="N217" s="18">
        <v>0</v>
      </c>
      <c r="O217" s="19" t="s">
        <v>850</v>
      </c>
      <c r="P217" s="20" t="s">
        <v>1075</v>
      </c>
      <c r="Q217" s="62" t="s">
        <v>1273</v>
      </c>
      <c r="R217" s="62" t="s">
        <v>348</v>
      </c>
      <c r="S217" s="58" t="s">
        <v>332</v>
      </c>
      <c r="T217" s="59" t="s">
        <v>539</v>
      </c>
      <c r="U217" s="60" t="s">
        <v>334</v>
      </c>
      <c r="V217" s="44"/>
      <c r="W217" s="89" t="s">
        <v>38</v>
      </c>
      <c r="X217" s="45">
        <v>149</v>
      </c>
      <c r="Y217" s="89" t="s">
        <v>38</v>
      </c>
      <c r="Z217" s="46"/>
      <c r="AA217" s="60"/>
      <c r="AB217" s="44"/>
      <c r="AC217" s="89" t="s">
        <v>38</v>
      </c>
      <c r="AD217" s="45"/>
      <c r="AE217" s="89" t="s">
        <v>38</v>
      </c>
      <c r="AF217" s="46"/>
      <c r="AG217" s="60"/>
      <c r="AH217" s="44"/>
      <c r="AI217" s="89" t="s">
        <v>38</v>
      </c>
      <c r="AJ217" s="45"/>
      <c r="AK217" s="89" t="s">
        <v>38</v>
      </c>
      <c r="AL217" s="46"/>
      <c r="AM217" s="61"/>
      <c r="AN217" s="39" t="s">
        <v>37</v>
      </c>
      <c r="AO217" s="121"/>
      <c r="AP217" s="121"/>
      <c r="AQ217" s="122"/>
    </row>
    <row r="218" spans="1:43" s="30" customFormat="1" ht="50.1" customHeight="1" x14ac:dyDescent="0.15">
      <c r="A218" s="52">
        <v>154</v>
      </c>
      <c r="B218" s="129" t="s">
        <v>509</v>
      </c>
      <c r="C218" s="129" t="s">
        <v>579</v>
      </c>
      <c r="D218" s="129" t="s">
        <v>325</v>
      </c>
      <c r="E218" s="162">
        <v>43.936</v>
      </c>
      <c r="F218" s="164">
        <v>43.936</v>
      </c>
      <c r="G218" s="164">
        <v>28.167801999999998</v>
      </c>
      <c r="H218" s="158" t="s">
        <v>1094</v>
      </c>
      <c r="I218" s="169" t="s">
        <v>850</v>
      </c>
      <c r="J218" s="170" t="s">
        <v>1048</v>
      </c>
      <c r="K218" s="162">
        <v>54.387</v>
      </c>
      <c r="L218" s="164">
        <v>1019.712</v>
      </c>
      <c r="M218" s="164">
        <f t="shared" si="39"/>
        <v>965.32500000000005</v>
      </c>
      <c r="N218" s="48">
        <v>0</v>
      </c>
      <c r="O218" s="69" t="s">
        <v>850</v>
      </c>
      <c r="P218" s="20" t="s">
        <v>1241</v>
      </c>
      <c r="Q218" s="62" t="s">
        <v>1280</v>
      </c>
      <c r="R218" s="62" t="s">
        <v>352</v>
      </c>
      <c r="S218" s="58" t="s">
        <v>332</v>
      </c>
      <c r="T218" s="59" t="s">
        <v>539</v>
      </c>
      <c r="U218" s="60" t="s">
        <v>334</v>
      </c>
      <c r="V218" s="44"/>
      <c r="W218" s="89" t="s">
        <v>38</v>
      </c>
      <c r="X218" s="45">
        <v>150</v>
      </c>
      <c r="Y218" s="89" t="s">
        <v>38</v>
      </c>
      <c r="Z218" s="46"/>
      <c r="AA218" s="60"/>
      <c r="AB218" s="44"/>
      <c r="AC218" s="89" t="s">
        <v>38</v>
      </c>
      <c r="AD218" s="45"/>
      <c r="AE218" s="89" t="s">
        <v>38</v>
      </c>
      <c r="AF218" s="46"/>
      <c r="AG218" s="60"/>
      <c r="AH218" s="44"/>
      <c r="AI218" s="89" t="s">
        <v>38</v>
      </c>
      <c r="AJ218" s="45"/>
      <c r="AK218" s="89" t="s">
        <v>38</v>
      </c>
      <c r="AL218" s="46"/>
      <c r="AM218" s="61"/>
      <c r="AN218" s="39" t="s">
        <v>326</v>
      </c>
      <c r="AO218" s="121" t="s">
        <v>22</v>
      </c>
      <c r="AP218" s="121"/>
      <c r="AQ218" s="122"/>
    </row>
    <row r="219" spans="1:43" s="30" customFormat="1" ht="50.1" customHeight="1" x14ac:dyDescent="0.15">
      <c r="A219" s="52">
        <v>155</v>
      </c>
      <c r="B219" s="129" t="s">
        <v>510</v>
      </c>
      <c r="C219" s="129" t="s">
        <v>580</v>
      </c>
      <c r="D219" s="129" t="s">
        <v>325</v>
      </c>
      <c r="E219" s="162">
        <v>4.2080000000000002</v>
      </c>
      <c r="F219" s="164">
        <v>4.2080000000000002</v>
      </c>
      <c r="G219" s="164">
        <v>2.395</v>
      </c>
      <c r="H219" s="158" t="s">
        <v>1094</v>
      </c>
      <c r="I219" s="169" t="s">
        <v>850</v>
      </c>
      <c r="J219" s="170" t="s">
        <v>1038</v>
      </c>
      <c r="K219" s="162">
        <v>4.0019999999999998</v>
      </c>
      <c r="L219" s="164">
        <v>5.5449999999999999</v>
      </c>
      <c r="M219" s="164">
        <f t="shared" si="39"/>
        <v>1.5430000000000001</v>
      </c>
      <c r="N219" s="48">
        <v>0</v>
      </c>
      <c r="O219" s="69" t="s">
        <v>850</v>
      </c>
      <c r="P219" s="129" t="s">
        <v>1242</v>
      </c>
      <c r="Q219" s="62" t="s">
        <v>1274</v>
      </c>
      <c r="R219" s="62" t="s">
        <v>352</v>
      </c>
      <c r="S219" s="58" t="s">
        <v>332</v>
      </c>
      <c r="T219" s="59" t="s">
        <v>539</v>
      </c>
      <c r="U219" s="60" t="s">
        <v>334</v>
      </c>
      <c r="V219" s="44"/>
      <c r="W219" s="89" t="s">
        <v>38</v>
      </c>
      <c r="X219" s="45">
        <v>151</v>
      </c>
      <c r="Y219" s="89" t="s">
        <v>38</v>
      </c>
      <c r="Z219" s="46"/>
      <c r="AA219" s="60"/>
      <c r="AB219" s="44"/>
      <c r="AC219" s="89" t="s">
        <v>38</v>
      </c>
      <c r="AD219" s="45"/>
      <c r="AE219" s="89" t="s">
        <v>38</v>
      </c>
      <c r="AF219" s="46"/>
      <c r="AG219" s="60"/>
      <c r="AH219" s="44"/>
      <c r="AI219" s="89" t="s">
        <v>38</v>
      </c>
      <c r="AJ219" s="45"/>
      <c r="AK219" s="89" t="s">
        <v>38</v>
      </c>
      <c r="AL219" s="46"/>
      <c r="AM219" s="61"/>
      <c r="AN219" s="39" t="s">
        <v>629</v>
      </c>
      <c r="AO219" s="121"/>
      <c r="AP219" s="121"/>
      <c r="AQ219" s="122"/>
    </row>
    <row r="220" spans="1:43" ht="50.1" customHeight="1" x14ac:dyDescent="0.15">
      <c r="A220" s="52">
        <v>156</v>
      </c>
      <c r="B220" s="53" t="s">
        <v>511</v>
      </c>
      <c r="C220" s="53" t="s">
        <v>574</v>
      </c>
      <c r="D220" s="53" t="s">
        <v>325</v>
      </c>
      <c r="E220" s="162">
        <v>26.917000000000002</v>
      </c>
      <c r="F220" s="164">
        <v>26.917000000000002</v>
      </c>
      <c r="G220" s="164">
        <v>24.1</v>
      </c>
      <c r="H220" s="158" t="s">
        <v>1094</v>
      </c>
      <c r="I220" s="169" t="s">
        <v>850</v>
      </c>
      <c r="J220" s="170" t="s">
        <v>1048</v>
      </c>
      <c r="K220" s="162">
        <v>21.526</v>
      </c>
      <c r="L220" s="164">
        <v>31.547000000000001</v>
      </c>
      <c r="M220" s="161">
        <f t="shared" si="39"/>
        <v>10.021000000000001</v>
      </c>
      <c r="N220" s="18">
        <v>0</v>
      </c>
      <c r="O220" s="19" t="s">
        <v>850</v>
      </c>
      <c r="P220" s="20" t="s">
        <v>1076</v>
      </c>
      <c r="Q220" s="62" t="s">
        <v>1275</v>
      </c>
      <c r="R220" s="62" t="s">
        <v>359</v>
      </c>
      <c r="S220" s="58" t="s">
        <v>332</v>
      </c>
      <c r="T220" s="59" t="s">
        <v>539</v>
      </c>
      <c r="U220" s="60" t="s">
        <v>334</v>
      </c>
      <c r="V220" s="44"/>
      <c r="W220" s="89" t="s">
        <v>38</v>
      </c>
      <c r="X220" s="45">
        <v>152</v>
      </c>
      <c r="Y220" s="89" t="s">
        <v>38</v>
      </c>
      <c r="Z220" s="46"/>
      <c r="AA220" s="60"/>
      <c r="AB220" s="44"/>
      <c r="AC220" s="89" t="s">
        <v>38</v>
      </c>
      <c r="AD220" s="45"/>
      <c r="AE220" s="89" t="s">
        <v>38</v>
      </c>
      <c r="AF220" s="46"/>
      <c r="AG220" s="60"/>
      <c r="AH220" s="44"/>
      <c r="AI220" s="89" t="s">
        <v>38</v>
      </c>
      <c r="AJ220" s="45"/>
      <c r="AK220" s="89" t="s">
        <v>38</v>
      </c>
      <c r="AL220" s="46"/>
      <c r="AM220" s="61"/>
      <c r="AN220" s="39" t="s">
        <v>326</v>
      </c>
      <c r="AO220" s="121"/>
      <c r="AP220" s="121"/>
      <c r="AQ220" s="122"/>
    </row>
    <row r="221" spans="1:43" ht="50.1" customHeight="1" x14ac:dyDescent="0.15">
      <c r="A221" s="52">
        <v>157</v>
      </c>
      <c r="B221" s="53" t="s">
        <v>512</v>
      </c>
      <c r="C221" s="53" t="s">
        <v>574</v>
      </c>
      <c r="D221" s="53" t="s">
        <v>325</v>
      </c>
      <c r="E221" s="162">
        <v>4.3840000000000003</v>
      </c>
      <c r="F221" s="163">
        <v>4.3840000000000003</v>
      </c>
      <c r="G221" s="164">
        <v>2.2010000000000001</v>
      </c>
      <c r="H221" s="158" t="s">
        <v>1094</v>
      </c>
      <c r="I221" s="169" t="s">
        <v>850</v>
      </c>
      <c r="J221" s="170" t="s">
        <v>1048</v>
      </c>
      <c r="K221" s="162">
        <v>3.86</v>
      </c>
      <c r="L221" s="164">
        <v>23.859000000000002</v>
      </c>
      <c r="M221" s="161">
        <f t="shared" si="39"/>
        <v>19.999000000000002</v>
      </c>
      <c r="N221" s="18">
        <v>0</v>
      </c>
      <c r="O221" s="19" t="s">
        <v>850</v>
      </c>
      <c r="P221" s="20" t="s">
        <v>1077</v>
      </c>
      <c r="Q221" s="62" t="s">
        <v>1276</v>
      </c>
      <c r="R221" s="62" t="s">
        <v>359</v>
      </c>
      <c r="S221" s="58" t="s">
        <v>332</v>
      </c>
      <c r="T221" s="59" t="s">
        <v>539</v>
      </c>
      <c r="U221" s="60" t="s">
        <v>334</v>
      </c>
      <c r="V221" s="44"/>
      <c r="W221" s="89" t="s">
        <v>38</v>
      </c>
      <c r="X221" s="45">
        <v>153</v>
      </c>
      <c r="Y221" s="89" t="s">
        <v>38</v>
      </c>
      <c r="Z221" s="46"/>
      <c r="AA221" s="60"/>
      <c r="AB221" s="44"/>
      <c r="AC221" s="89" t="s">
        <v>38</v>
      </c>
      <c r="AD221" s="45"/>
      <c r="AE221" s="89" t="s">
        <v>38</v>
      </c>
      <c r="AF221" s="46"/>
      <c r="AG221" s="60"/>
      <c r="AH221" s="44"/>
      <c r="AI221" s="89" t="s">
        <v>38</v>
      </c>
      <c r="AJ221" s="45"/>
      <c r="AK221" s="89" t="s">
        <v>38</v>
      </c>
      <c r="AL221" s="46"/>
      <c r="AM221" s="61"/>
      <c r="AN221" s="39" t="s">
        <v>37</v>
      </c>
      <c r="AO221" s="121" t="s">
        <v>22</v>
      </c>
      <c r="AP221" s="121"/>
      <c r="AQ221" s="122"/>
    </row>
    <row r="222" spans="1:43" ht="50.1" customHeight="1" x14ac:dyDescent="0.15">
      <c r="A222" s="52">
        <v>158</v>
      </c>
      <c r="B222" s="53" t="s">
        <v>513</v>
      </c>
      <c r="C222" s="53" t="s">
        <v>502</v>
      </c>
      <c r="D222" s="53" t="s">
        <v>325</v>
      </c>
      <c r="E222" s="162">
        <v>136.702</v>
      </c>
      <c r="F222" s="164">
        <v>496.23200000000003</v>
      </c>
      <c r="G222" s="164">
        <v>490.91843799999998</v>
      </c>
      <c r="H222" s="158" t="s">
        <v>855</v>
      </c>
      <c r="I222" s="165" t="s">
        <v>850</v>
      </c>
      <c r="J222" s="170" t="s">
        <v>868</v>
      </c>
      <c r="K222" s="162">
        <v>70.212000000000003</v>
      </c>
      <c r="L222" s="164">
        <v>160.21199999999999</v>
      </c>
      <c r="M222" s="161">
        <f t="shared" si="39"/>
        <v>89.999999999999986</v>
      </c>
      <c r="N222" s="48">
        <v>0</v>
      </c>
      <c r="O222" s="69" t="s">
        <v>850</v>
      </c>
      <c r="P222" s="53" t="s">
        <v>1035</v>
      </c>
      <c r="Q222" s="62" t="s">
        <v>1037</v>
      </c>
      <c r="R222" s="62" t="s">
        <v>365</v>
      </c>
      <c r="S222" s="58" t="s">
        <v>349</v>
      </c>
      <c r="T222" s="59" t="s">
        <v>541</v>
      </c>
      <c r="U222" s="60" t="s">
        <v>334</v>
      </c>
      <c r="V222" s="44"/>
      <c r="W222" s="89" t="s">
        <v>38</v>
      </c>
      <c r="X222" s="45">
        <v>154</v>
      </c>
      <c r="Y222" s="89" t="s">
        <v>38</v>
      </c>
      <c r="Z222" s="46"/>
      <c r="AA222" s="60"/>
      <c r="AB222" s="44"/>
      <c r="AC222" s="89" t="s">
        <v>38</v>
      </c>
      <c r="AD222" s="45"/>
      <c r="AE222" s="89" t="s">
        <v>38</v>
      </c>
      <c r="AF222" s="46"/>
      <c r="AG222" s="60"/>
      <c r="AH222" s="44"/>
      <c r="AI222" s="89" t="s">
        <v>38</v>
      </c>
      <c r="AJ222" s="45"/>
      <c r="AK222" s="89" t="s">
        <v>38</v>
      </c>
      <c r="AL222" s="46"/>
      <c r="AM222" s="61"/>
      <c r="AN222" s="39" t="s">
        <v>37</v>
      </c>
      <c r="AO222" s="121" t="s">
        <v>22</v>
      </c>
      <c r="AP222" s="121"/>
      <c r="AQ222" s="122"/>
    </row>
    <row r="223" spans="1:43" ht="125.25" customHeight="1" x14ac:dyDescent="0.15">
      <c r="A223" s="52">
        <v>159</v>
      </c>
      <c r="B223" s="53" t="s">
        <v>654</v>
      </c>
      <c r="C223" s="53" t="s">
        <v>626</v>
      </c>
      <c r="D223" s="53" t="s">
        <v>660</v>
      </c>
      <c r="E223" s="162">
        <v>532.28499999999997</v>
      </c>
      <c r="F223" s="164">
        <v>657</v>
      </c>
      <c r="G223" s="164">
        <v>641</v>
      </c>
      <c r="H223" s="158" t="s">
        <v>855</v>
      </c>
      <c r="I223" s="165" t="s">
        <v>850</v>
      </c>
      <c r="J223" s="170" t="s">
        <v>869</v>
      </c>
      <c r="K223" s="162">
        <v>357.25400000000002</v>
      </c>
      <c r="L223" s="164">
        <v>447.04500000000002</v>
      </c>
      <c r="M223" s="161">
        <f t="shared" si="39"/>
        <v>89.790999999999997</v>
      </c>
      <c r="N223" s="48">
        <v>0</v>
      </c>
      <c r="O223" s="69" t="s">
        <v>850</v>
      </c>
      <c r="P223" s="53" t="s">
        <v>1036</v>
      </c>
      <c r="Q223" s="62"/>
      <c r="R223" s="62" t="s">
        <v>365</v>
      </c>
      <c r="S223" s="58" t="s">
        <v>349</v>
      </c>
      <c r="T223" s="59" t="s">
        <v>783</v>
      </c>
      <c r="U223" s="60" t="s">
        <v>334</v>
      </c>
      <c r="V223" s="44"/>
      <c r="W223" s="89" t="s">
        <v>38</v>
      </c>
      <c r="X223" s="45">
        <v>156</v>
      </c>
      <c r="Y223" s="89" t="s">
        <v>38</v>
      </c>
      <c r="Z223" s="46"/>
      <c r="AA223" s="60"/>
      <c r="AB223" s="44"/>
      <c r="AC223" s="89" t="s">
        <v>38</v>
      </c>
      <c r="AD223" s="45"/>
      <c r="AE223" s="89" t="s">
        <v>38</v>
      </c>
      <c r="AF223" s="46"/>
      <c r="AG223" s="60"/>
      <c r="AH223" s="44"/>
      <c r="AI223" s="89" t="s">
        <v>38</v>
      </c>
      <c r="AJ223" s="45"/>
      <c r="AK223" s="89" t="s">
        <v>38</v>
      </c>
      <c r="AL223" s="46"/>
      <c r="AM223" s="61"/>
      <c r="AN223" s="39" t="s">
        <v>820</v>
      </c>
      <c r="AO223" s="121"/>
      <c r="AP223" s="121"/>
      <c r="AQ223" s="122"/>
    </row>
    <row r="224" spans="1:43" ht="66.599999999999994" customHeight="1" x14ac:dyDescent="0.15">
      <c r="A224" s="52">
        <v>160</v>
      </c>
      <c r="B224" s="53" t="s">
        <v>514</v>
      </c>
      <c r="C224" s="53" t="s">
        <v>373</v>
      </c>
      <c r="D224" s="53" t="s">
        <v>325</v>
      </c>
      <c r="E224" s="162">
        <v>29.812000000000001</v>
      </c>
      <c r="F224" s="163">
        <v>29.812000000000001</v>
      </c>
      <c r="G224" s="164">
        <v>19.646000000000001</v>
      </c>
      <c r="H224" s="158" t="s">
        <v>1094</v>
      </c>
      <c r="I224" s="169" t="s">
        <v>850</v>
      </c>
      <c r="J224" s="170" t="s">
        <v>1180</v>
      </c>
      <c r="K224" s="162">
        <v>25.466000000000001</v>
      </c>
      <c r="L224" s="164">
        <v>25.466999999999999</v>
      </c>
      <c r="M224" s="161">
        <f t="shared" si="39"/>
        <v>9.9999999999766942E-4</v>
      </c>
      <c r="N224" s="18">
        <v>0</v>
      </c>
      <c r="O224" s="19" t="s">
        <v>850</v>
      </c>
      <c r="P224" s="20" t="s">
        <v>1181</v>
      </c>
      <c r="Q224" s="62"/>
      <c r="R224" s="62" t="s">
        <v>713</v>
      </c>
      <c r="S224" s="58" t="s">
        <v>332</v>
      </c>
      <c r="T224" s="59" t="s">
        <v>715</v>
      </c>
      <c r="U224" s="60" t="s">
        <v>334</v>
      </c>
      <c r="V224" s="44"/>
      <c r="W224" s="89" t="s">
        <v>722</v>
      </c>
      <c r="X224" s="45">
        <v>157</v>
      </c>
      <c r="Y224" s="89" t="s">
        <v>722</v>
      </c>
      <c r="Z224" s="46"/>
      <c r="AA224" s="60"/>
      <c r="AB224" s="44"/>
      <c r="AC224" s="89" t="s">
        <v>722</v>
      </c>
      <c r="AD224" s="45"/>
      <c r="AE224" s="89" t="s">
        <v>722</v>
      </c>
      <c r="AF224" s="46"/>
      <c r="AG224" s="60"/>
      <c r="AH224" s="44"/>
      <c r="AI224" s="89" t="s">
        <v>722</v>
      </c>
      <c r="AJ224" s="45"/>
      <c r="AK224" s="89" t="s">
        <v>722</v>
      </c>
      <c r="AL224" s="46"/>
      <c r="AM224" s="61"/>
      <c r="AN224" s="39" t="s">
        <v>820</v>
      </c>
      <c r="AO224" s="121" t="s">
        <v>22</v>
      </c>
      <c r="AP224" s="121"/>
      <c r="AQ224" s="122"/>
    </row>
    <row r="225" spans="1:43" ht="45" x14ac:dyDescent="0.15">
      <c r="A225" s="52">
        <v>161</v>
      </c>
      <c r="B225" s="53" t="s">
        <v>515</v>
      </c>
      <c r="C225" s="53" t="s">
        <v>339</v>
      </c>
      <c r="D225" s="53" t="s">
        <v>325</v>
      </c>
      <c r="E225" s="162">
        <v>24.808</v>
      </c>
      <c r="F225" s="163">
        <v>24.808</v>
      </c>
      <c r="G225" s="164">
        <v>46.771999999999998</v>
      </c>
      <c r="H225" s="158" t="s">
        <v>1094</v>
      </c>
      <c r="I225" s="169" t="s">
        <v>850</v>
      </c>
      <c r="J225" s="170" t="s">
        <v>1182</v>
      </c>
      <c r="K225" s="162">
        <v>24.841999999999999</v>
      </c>
      <c r="L225" s="164">
        <v>24.841999999999999</v>
      </c>
      <c r="M225" s="161">
        <f>L225-K225</f>
        <v>0</v>
      </c>
      <c r="N225" s="18">
        <v>0</v>
      </c>
      <c r="O225" s="19" t="s">
        <v>850</v>
      </c>
      <c r="P225" s="20" t="s">
        <v>1183</v>
      </c>
      <c r="Q225" s="62"/>
      <c r="R225" s="62" t="s">
        <v>713</v>
      </c>
      <c r="S225" s="58" t="s">
        <v>332</v>
      </c>
      <c r="T225" s="59" t="s">
        <v>715</v>
      </c>
      <c r="U225" s="60" t="s">
        <v>334</v>
      </c>
      <c r="V225" s="44"/>
      <c r="W225" s="89" t="s">
        <v>324</v>
      </c>
      <c r="X225" s="45">
        <v>158</v>
      </c>
      <c r="Y225" s="89" t="s">
        <v>722</v>
      </c>
      <c r="Z225" s="46"/>
      <c r="AA225" s="60"/>
      <c r="AB225" s="44"/>
      <c r="AC225" s="89" t="s">
        <v>324</v>
      </c>
      <c r="AD225" s="45"/>
      <c r="AE225" s="89" t="s">
        <v>324</v>
      </c>
      <c r="AF225" s="46"/>
      <c r="AG225" s="60"/>
      <c r="AH225" s="44"/>
      <c r="AI225" s="89" t="s">
        <v>722</v>
      </c>
      <c r="AJ225" s="45"/>
      <c r="AK225" s="89" t="s">
        <v>722</v>
      </c>
      <c r="AL225" s="46"/>
      <c r="AM225" s="61"/>
      <c r="AN225" s="39" t="s">
        <v>820</v>
      </c>
      <c r="AO225" s="121"/>
      <c r="AP225" s="121"/>
      <c r="AQ225" s="122"/>
    </row>
    <row r="226" spans="1:43" s="30" customFormat="1" ht="45" x14ac:dyDescent="0.15">
      <c r="A226" s="52">
        <v>162</v>
      </c>
      <c r="B226" s="53" t="s">
        <v>661</v>
      </c>
      <c r="C226" s="53" t="s">
        <v>721</v>
      </c>
      <c r="D226" s="53" t="s">
        <v>325</v>
      </c>
      <c r="E226" s="162">
        <v>30.99</v>
      </c>
      <c r="F226" s="163">
        <v>30.99</v>
      </c>
      <c r="G226" s="164">
        <v>22.161999999999999</v>
      </c>
      <c r="H226" s="158" t="s">
        <v>1094</v>
      </c>
      <c r="I226" s="169" t="s">
        <v>850</v>
      </c>
      <c r="J226" s="170" t="s">
        <v>1184</v>
      </c>
      <c r="K226" s="162">
        <v>30.99</v>
      </c>
      <c r="L226" s="164">
        <v>30.99</v>
      </c>
      <c r="M226" s="164">
        <f>L226-K226</f>
        <v>0</v>
      </c>
      <c r="N226" s="48">
        <v>0</v>
      </c>
      <c r="O226" s="69" t="s">
        <v>850</v>
      </c>
      <c r="P226" s="53" t="s">
        <v>1185</v>
      </c>
      <c r="Q226" s="62"/>
      <c r="R226" s="62" t="s">
        <v>713</v>
      </c>
      <c r="S226" s="58" t="s">
        <v>332</v>
      </c>
      <c r="T226" s="59" t="s">
        <v>715</v>
      </c>
      <c r="U226" s="60" t="s">
        <v>334</v>
      </c>
      <c r="V226" s="44"/>
      <c r="W226" s="89" t="s">
        <v>722</v>
      </c>
      <c r="X226" s="45">
        <v>159</v>
      </c>
      <c r="Y226" s="89" t="s">
        <v>324</v>
      </c>
      <c r="Z226" s="46"/>
      <c r="AA226" s="60"/>
      <c r="AB226" s="44"/>
      <c r="AC226" s="89" t="s">
        <v>722</v>
      </c>
      <c r="AD226" s="45"/>
      <c r="AE226" s="89" t="s">
        <v>722</v>
      </c>
      <c r="AF226" s="46"/>
      <c r="AG226" s="60"/>
      <c r="AH226" s="44"/>
      <c r="AI226" s="89" t="s">
        <v>722</v>
      </c>
      <c r="AJ226" s="45"/>
      <c r="AK226" s="89" t="s">
        <v>722</v>
      </c>
      <c r="AL226" s="46"/>
      <c r="AM226" s="61"/>
      <c r="AN226" s="39" t="s">
        <v>326</v>
      </c>
      <c r="AO226" s="121" t="s">
        <v>22</v>
      </c>
      <c r="AP226" s="121"/>
      <c r="AQ226" s="122"/>
    </row>
    <row r="227" spans="1:43" ht="45" x14ac:dyDescent="0.15">
      <c r="A227" s="52">
        <v>163</v>
      </c>
      <c r="B227" s="53" t="s">
        <v>516</v>
      </c>
      <c r="C227" s="53" t="s">
        <v>517</v>
      </c>
      <c r="D227" s="53" t="s">
        <v>325</v>
      </c>
      <c r="E227" s="162">
        <v>6.5090000000000003</v>
      </c>
      <c r="F227" s="163">
        <v>6.5090000000000003</v>
      </c>
      <c r="G227" s="164">
        <v>7.7220000000000004</v>
      </c>
      <c r="H227" s="158" t="s">
        <v>1094</v>
      </c>
      <c r="I227" s="169" t="s">
        <v>850</v>
      </c>
      <c r="J227" s="170" t="s">
        <v>1186</v>
      </c>
      <c r="K227" s="162">
        <v>3.2090000000000001</v>
      </c>
      <c r="L227" s="164">
        <v>14.031000000000001</v>
      </c>
      <c r="M227" s="161">
        <f t="shared" ref="M227:M234" si="40">L227-K227</f>
        <v>10.822000000000001</v>
      </c>
      <c r="N227" s="18">
        <v>0</v>
      </c>
      <c r="O227" s="19" t="s">
        <v>850</v>
      </c>
      <c r="P227" s="20" t="s">
        <v>1187</v>
      </c>
      <c r="Q227" s="62"/>
      <c r="R227" s="62" t="s">
        <v>713</v>
      </c>
      <c r="S227" s="58" t="s">
        <v>332</v>
      </c>
      <c r="T227" s="59" t="s">
        <v>715</v>
      </c>
      <c r="U227" s="60" t="s">
        <v>334</v>
      </c>
      <c r="V227" s="44"/>
      <c r="W227" s="89" t="s">
        <v>722</v>
      </c>
      <c r="X227" s="45">
        <v>160</v>
      </c>
      <c r="Y227" s="89" t="s">
        <v>722</v>
      </c>
      <c r="Z227" s="46"/>
      <c r="AA227" s="60"/>
      <c r="AB227" s="44"/>
      <c r="AC227" s="89" t="s">
        <v>722</v>
      </c>
      <c r="AD227" s="45"/>
      <c r="AE227" s="89" t="s">
        <v>324</v>
      </c>
      <c r="AF227" s="46"/>
      <c r="AG227" s="60"/>
      <c r="AH227" s="44"/>
      <c r="AI227" s="89" t="s">
        <v>722</v>
      </c>
      <c r="AJ227" s="45"/>
      <c r="AK227" s="89" t="s">
        <v>722</v>
      </c>
      <c r="AL227" s="46"/>
      <c r="AM227" s="61"/>
      <c r="AN227" s="39" t="s">
        <v>37</v>
      </c>
      <c r="AO227" s="121"/>
      <c r="AP227" s="121"/>
      <c r="AQ227" s="122"/>
    </row>
    <row r="228" spans="1:43" ht="164.25" customHeight="1" x14ac:dyDescent="0.15">
      <c r="A228" s="52">
        <v>164</v>
      </c>
      <c r="B228" s="53" t="s">
        <v>653</v>
      </c>
      <c r="C228" s="53" t="s">
        <v>381</v>
      </c>
      <c r="D228" s="53" t="s">
        <v>325</v>
      </c>
      <c r="E228" s="162">
        <v>159.928</v>
      </c>
      <c r="F228" s="163">
        <v>159.928</v>
      </c>
      <c r="G228" s="164">
        <v>156.476</v>
      </c>
      <c r="H228" s="158" t="s">
        <v>942</v>
      </c>
      <c r="I228" s="169" t="s">
        <v>850</v>
      </c>
      <c r="J228" s="170" t="s">
        <v>1188</v>
      </c>
      <c r="K228" s="162">
        <v>206.59</v>
      </c>
      <c r="L228" s="164">
        <v>370</v>
      </c>
      <c r="M228" s="161">
        <f t="shared" si="40"/>
        <v>163.41</v>
      </c>
      <c r="N228" s="18">
        <v>0</v>
      </c>
      <c r="O228" s="19" t="s">
        <v>850</v>
      </c>
      <c r="P228" s="20" t="s">
        <v>1189</v>
      </c>
      <c r="Q228" s="62" t="s">
        <v>1190</v>
      </c>
      <c r="R228" s="62" t="s">
        <v>713</v>
      </c>
      <c r="S228" s="58" t="s">
        <v>332</v>
      </c>
      <c r="T228" s="59" t="s">
        <v>715</v>
      </c>
      <c r="U228" s="60" t="s">
        <v>334</v>
      </c>
      <c r="V228" s="44"/>
      <c r="W228" s="89" t="s">
        <v>722</v>
      </c>
      <c r="X228" s="45">
        <v>161</v>
      </c>
      <c r="Y228" s="89" t="s">
        <v>722</v>
      </c>
      <c r="Z228" s="46"/>
      <c r="AA228" s="60"/>
      <c r="AB228" s="44"/>
      <c r="AC228" s="89" t="s">
        <v>722</v>
      </c>
      <c r="AD228" s="45"/>
      <c r="AE228" s="89" t="s">
        <v>324</v>
      </c>
      <c r="AF228" s="46"/>
      <c r="AG228" s="60"/>
      <c r="AH228" s="44"/>
      <c r="AI228" s="89" t="s">
        <v>722</v>
      </c>
      <c r="AJ228" s="45"/>
      <c r="AK228" s="89" t="s">
        <v>722</v>
      </c>
      <c r="AL228" s="46"/>
      <c r="AM228" s="61"/>
      <c r="AN228" s="39" t="s">
        <v>821</v>
      </c>
      <c r="AO228" s="121" t="s">
        <v>22</v>
      </c>
      <c r="AP228" s="121"/>
      <c r="AQ228" s="122"/>
    </row>
    <row r="229" spans="1:43" ht="78.75" customHeight="1" x14ac:dyDescent="0.15">
      <c r="A229" s="52">
        <v>165</v>
      </c>
      <c r="B229" s="53" t="s">
        <v>624</v>
      </c>
      <c r="C229" s="53" t="s">
        <v>818</v>
      </c>
      <c r="D229" s="53" t="s">
        <v>826</v>
      </c>
      <c r="E229" s="162">
        <v>203.69399999999999</v>
      </c>
      <c r="F229" s="163">
        <v>203.69399999999999</v>
      </c>
      <c r="G229" s="164">
        <v>194.28</v>
      </c>
      <c r="H229" s="158" t="s">
        <v>963</v>
      </c>
      <c r="I229" s="169" t="s">
        <v>848</v>
      </c>
      <c r="J229" s="170" t="s">
        <v>1191</v>
      </c>
      <c r="K229" s="162">
        <v>0</v>
      </c>
      <c r="L229" s="164">
        <v>0</v>
      </c>
      <c r="M229" s="161">
        <f t="shared" si="40"/>
        <v>0</v>
      </c>
      <c r="N229" s="18">
        <v>0</v>
      </c>
      <c r="O229" s="19" t="s">
        <v>1040</v>
      </c>
      <c r="P229" s="20" t="s">
        <v>1192</v>
      </c>
      <c r="Q229" s="62"/>
      <c r="R229" s="62" t="s">
        <v>713</v>
      </c>
      <c r="S229" s="58" t="s">
        <v>332</v>
      </c>
      <c r="T229" s="59" t="s">
        <v>632</v>
      </c>
      <c r="U229" s="60" t="s">
        <v>334</v>
      </c>
      <c r="V229" s="44" t="s">
        <v>819</v>
      </c>
      <c r="W229" s="89" t="s">
        <v>722</v>
      </c>
      <c r="X229" s="45">
        <v>6</v>
      </c>
      <c r="Y229" s="89"/>
      <c r="Z229" s="46"/>
      <c r="AA229" s="60"/>
      <c r="AB229" s="44"/>
      <c r="AC229" s="89" t="s">
        <v>722</v>
      </c>
      <c r="AD229" s="45"/>
      <c r="AE229" s="89" t="s">
        <v>324</v>
      </c>
      <c r="AF229" s="46"/>
      <c r="AG229" s="60"/>
      <c r="AH229" s="44"/>
      <c r="AI229" s="89" t="s">
        <v>722</v>
      </c>
      <c r="AJ229" s="45"/>
      <c r="AK229" s="89" t="s">
        <v>722</v>
      </c>
      <c r="AL229" s="46"/>
      <c r="AM229" s="61"/>
      <c r="AN229" s="39" t="s">
        <v>355</v>
      </c>
      <c r="AO229" s="121" t="s">
        <v>22</v>
      </c>
      <c r="AP229" s="121"/>
      <c r="AQ229" s="122"/>
    </row>
    <row r="230" spans="1:43" ht="288" customHeight="1" x14ac:dyDescent="0.15">
      <c r="A230" s="52">
        <v>166</v>
      </c>
      <c r="B230" s="53" t="s">
        <v>623</v>
      </c>
      <c r="C230" s="53" t="s">
        <v>818</v>
      </c>
      <c r="D230" s="53" t="s">
        <v>825</v>
      </c>
      <c r="E230" s="162">
        <v>203.703</v>
      </c>
      <c r="F230" s="163">
        <v>203.703</v>
      </c>
      <c r="G230" s="164">
        <v>175.9</v>
      </c>
      <c r="H230" s="158" t="s">
        <v>964</v>
      </c>
      <c r="I230" s="169" t="s">
        <v>848</v>
      </c>
      <c r="J230" s="170" t="s">
        <v>1193</v>
      </c>
      <c r="K230" s="162">
        <v>0</v>
      </c>
      <c r="L230" s="164">
        <v>0</v>
      </c>
      <c r="M230" s="161">
        <f t="shared" si="40"/>
        <v>0</v>
      </c>
      <c r="N230" s="18">
        <v>0</v>
      </c>
      <c r="O230" s="19" t="s">
        <v>1040</v>
      </c>
      <c r="P230" s="20" t="s">
        <v>1194</v>
      </c>
      <c r="Q230" s="62"/>
      <c r="R230" s="62" t="s">
        <v>713</v>
      </c>
      <c r="S230" s="58" t="s">
        <v>332</v>
      </c>
      <c r="T230" s="59" t="s">
        <v>632</v>
      </c>
      <c r="U230" s="60" t="s">
        <v>334</v>
      </c>
      <c r="V230" s="44" t="s">
        <v>819</v>
      </c>
      <c r="W230" s="89" t="s">
        <v>722</v>
      </c>
      <c r="X230" s="45">
        <v>7</v>
      </c>
      <c r="Y230" s="89"/>
      <c r="Z230" s="46"/>
      <c r="AA230" s="60"/>
      <c r="AB230" s="44"/>
      <c r="AC230" s="89" t="s">
        <v>722</v>
      </c>
      <c r="AD230" s="45"/>
      <c r="AE230" s="89" t="s">
        <v>324</v>
      </c>
      <c r="AF230" s="46"/>
      <c r="AG230" s="60"/>
      <c r="AH230" s="44"/>
      <c r="AI230" s="89" t="s">
        <v>722</v>
      </c>
      <c r="AJ230" s="45"/>
      <c r="AK230" s="89" t="s">
        <v>722</v>
      </c>
      <c r="AL230" s="46"/>
      <c r="AM230" s="61"/>
      <c r="AN230" s="39" t="s">
        <v>355</v>
      </c>
      <c r="AO230" s="121" t="s">
        <v>22</v>
      </c>
      <c r="AP230" s="121"/>
      <c r="AQ230" s="122"/>
    </row>
    <row r="231" spans="1:43" ht="144" customHeight="1" x14ac:dyDescent="0.15">
      <c r="A231" s="52">
        <v>167</v>
      </c>
      <c r="B231" s="53" t="s">
        <v>608</v>
      </c>
      <c r="C231" s="53" t="s">
        <v>818</v>
      </c>
      <c r="D231" s="53" t="s">
        <v>325</v>
      </c>
      <c r="E231" s="162">
        <v>50.926000000000002</v>
      </c>
      <c r="F231" s="163">
        <v>50.926000000000002</v>
      </c>
      <c r="G231" s="164">
        <v>24</v>
      </c>
      <c r="H231" s="158" t="s">
        <v>965</v>
      </c>
      <c r="I231" s="169" t="s">
        <v>850</v>
      </c>
      <c r="J231" s="170" t="s">
        <v>1195</v>
      </c>
      <c r="K231" s="162">
        <v>50.935000000000002</v>
      </c>
      <c r="L231" s="164">
        <v>50.935000000000002</v>
      </c>
      <c r="M231" s="161">
        <f t="shared" si="40"/>
        <v>0</v>
      </c>
      <c r="N231" s="18">
        <v>0</v>
      </c>
      <c r="O231" s="19" t="s">
        <v>850</v>
      </c>
      <c r="P231" s="20" t="s">
        <v>1196</v>
      </c>
      <c r="Q231" s="62"/>
      <c r="R231" s="62" t="s">
        <v>713</v>
      </c>
      <c r="S231" s="58" t="s">
        <v>332</v>
      </c>
      <c r="T231" s="59" t="s">
        <v>632</v>
      </c>
      <c r="U231" s="60" t="s">
        <v>334</v>
      </c>
      <c r="V231" s="44" t="s">
        <v>819</v>
      </c>
      <c r="W231" s="89" t="s">
        <v>722</v>
      </c>
      <c r="X231" s="45">
        <v>8</v>
      </c>
      <c r="Y231" s="89"/>
      <c r="Z231" s="46"/>
      <c r="AA231" s="60"/>
      <c r="AB231" s="44"/>
      <c r="AC231" s="89" t="s">
        <v>722</v>
      </c>
      <c r="AD231" s="45"/>
      <c r="AE231" s="89" t="s">
        <v>324</v>
      </c>
      <c r="AF231" s="46"/>
      <c r="AG231" s="60"/>
      <c r="AH231" s="44"/>
      <c r="AI231" s="89" t="s">
        <v>722</v>
      </c>
      <c r="AJ231" s="45"/>
      <c r="AK231" s="89" t="s">
        <v>722</v>
      </c>
      <c r="AL231" s="46"/>
      <c r="AM231" s="61"/>
      <c r="AN231" s="39" t="s">
        <v>355</v>
      </c>
      <c r="AO231" s="121" t="s">
        <v>22</v>
      </c>
      <c r="AP231" s="121"/>
      <c r="AQ231" s="122"/>
    </row>
    <row r="232" spans="1:43" ht="94.15" customHeight="1" x14ac:dyDescent="0.15">
      <c r="A232" s="52">
        <v>168</v>
      </c>
      <c r="B232" s="53" t="s">
        <v>840</v>
      </c>
      <c r="C232" s="53" t="s">
        <v>818</v>
      </c>
      <c r="D232" s="53" t="s">
        <v>325</v>
      </c>
      <c r="E232" s="162">
        <v>73.453999999999994</v>
      </c>
      <c r="F232" s="163">
        <v>73.453999999999994</v>
      </c>
      <c r="G232" s="164">
        <v>62.881</v>
      </c>
      <c r="H232" s="158" t="s">
        <v>966</v>
      </c>
      <c r="I232" s="169" t="s">
        <v>850</v>
      </c>
      <c r="J232" s="170" t="s">
        <v>1195</v>
      </c>
      <c r="K232" s="162">
        <f>93.5+41.754</f>
        <v>135.25399999999999</v>
      </c>
      <c r="L232" s="164">
        <v>205.74100000000001</v>
      </c>
      <c r="M232" s="161">
        <f t="shared" si="40"/>
        <v>70.487000000000023</v>
      </c>
      <c r="N232" s="18">
        <v>0</v>
      </c>
      <c r="O232" s="19" t="s">
        <v>850</v>
      </c>
      <c r="P232" s="20" t="s">
        <v>1197</v>
      </c>
      <c r="Q232" s="62" t="s">
        <v>1198</v>
      </c>
      <c r="R232" s="62" t="s">
        <v>713</v>
      </c>
      <c r="S232" s="58" t="s">
        <v>332</v>
      </c>
      <c r="T232" s="59" t="s">
        <v>632</v>
      </c>
      <c r="U232" s="60" t="s">
        <v>334</v>
      </c>
      <c r="V232" s="44" t="s">
        <v>819</v>
      </c>
      <c r="W232" s="89" t="s">
        <v>722</v>
      </c>
      <c r="X232" s="45">
        <v>9</v>
      </c>
      <c r="Y232" s="89"/>
      <c r="Z232" s="46"/>
      <c r="AA232" s="60"/>
      <c r="AB232" s="44"/>
      <c r="AC232" s="89" t="s">
        <v>722</v>
      </c>
      <c r="AD232" s="45"/>
      <c r="AE232" s="89" t="s">
        <v>324</v>
      </c>
      <c r="AF232" s="46"/>
      <c r="AG232" s="60"/>
      <c r="AH232" s="44"/>
      <c r="AI232" s="89" t="s">
        <v>722</v>
      </c>
      <c r="AJ232" s="45"/>
      <c r="AK232" s="89" t="s">
        <v>722</v>
      </c>
      <c r="AL232" s="46"/>
      <c r="AM232" s="61"/>
      <c r="AN232" s="39" t="s">
        <v>355</v>
      </c>
      <c r="AO232" s="121" t="s">
        <v>22</v>
      </c>
      <c r="AP232" s="121"/>
      <c r="AQ232" s="122"/>
    </row>
    <row r="233" spans="1:43" ht="178.5" customHeight="1" x14ac:dyDescent="0.15">
      <c r="A233" s="52">
        <v>169</v>
      </c>
      <c r="B233" s="53" t="s">
        <v>832</v>
      </c>
      <c r="C233" s="53" t="s">
        <v>818</v>
      </c>
      <c r="D233" s="53" t="s">
        <v>827</v>
      </c>
      <c r="E233" s="162">
        <v>42.606999999999999</v>
      </c>
      <c r="F233" s="163">
        <v>42.606999999999999</v>
      </c>
      <c r="G233" s="164">
        <v>41.295999999999999</v>
      </c>
      <c r="H233" s="158" t="s">
        <v>967</v>
      </c>
      <c r="I233" s="169" t="s">
        <v>850</v>
      </c>
      <c r="J233" s="170" t="s">
        <v>1199</v>
      </c>
      <c r="K233" s="162">
        <v>57.566000000000003</v>
      </c>
      <c r="L233" s="164">
        <v>57.566000000000003</v>
      </c>
      <c r="M233" s="161">
        <f t="shared" si="40"/>
        <v>0</v>
      </c>
      <c r="N233" s="18">
        <v>0</v>
      </c>
      <c r="O233" s="19" t="s">
        <v>850</v>
      </c>
      <c r="P233" s="20" t="s">
        <v>1200</v>
      </c>
      <c r="Q233" s="62"/>
      <c r="R233" s="62" t="s">
        <v>713</v>
      </c>
      <c r="S233" s="58" t="s">
        <v>332</v>
      </c>
      <c r="T233" s="59" t="s">
        <v>632</v>
      </c>
      <c r="U233" s="60" t="s">
        <v>334</v>
      </c>
      <c r="V233" s="44" t="s">
        <v>819</v>
      </c>
      <c r="W233" s="89" t="s">
        <v>722</v>
      </c>
      <c r="X233" s="45">
        <v>10</v>
      </c>
      <c r="Y233" s="89"/>
      <c r="Z233" s="46"/>
      <c r="AA233" s="60"/>
      <c r="AB233" s="44"/>
      <c r="AC233" s="89" t="s">
        <v>722</v>
      </c>
      <c r="AD233" s="45"/>
      <c r="AE233" s="89" t="s">
        <v>324</v>
      </c>
      <c r="AF233" s="46"/>
      <c r="AG233" s="60"/>
      <c r="AH233" s="44"/>
      <c r="AI233" s="89" t="s">
        <v>722</v>
      </c>
      <c r="AJ233" s="45"/>
      <c r="AK233" s="89" t="s">
        <v>722</v>
      </c>
      <c r="AL233" s="46"/>
      <c r="AM233" s="61"/>
      <c r="AN233" s="39" t="s">
        <v>355</v>
      </c>
      <c r="AO233" s="121" t="s">
        <v>22</v>
      </c>
      <c r="AP233" s="121"/>
      <c r="AQ233" s="122"/>
    </row>
    <row r="234" spans="1:43" ht="183" customHeight="1" x14ac:dyDescent="0.15">
      <c r="A234" s="52">
        <v>170</v>
      </c>
      <c r="B234" s="53" t="s">
        <v>833</v>
      </c>
      <c r="C234" s="53" t="s">
        <v>834</v>
      </c>
      <c r="D234" s="53"/>
      <c r="E234" s="162">
        <v>890</v>
      </c>
      <c r="F234" s="163">
        <v>0</v>
      </c>
      <c r="G234" s="164">
        <v>0</v>
      </c>
      <c r="H234" s="158" t="s">
        <v>968</v>
      </c>
      <c r="I234" s="169" t="s">
        <v>850</v>
      </c>
      <c r="J234" s="170" t="s">
        <v>1201</v>
      </c>
      <c r="K234" s="162">
        <v>0</v>
      </c>
      <c r="L234" s="164">
        <v>0</v>
      </c>
      <c r="M234" s="161">
        <f t="shared" si="40"/>
        <v>0</v>
      </c>
      <c r="N234" s="18">
        <v>0</v>
      </c>
      <c r="O234" s="19" t="s">
        <v>850</v>
      </c>
      <c r="P234" s="20" t="s">
        <v>1202</v>
      </c>
      <c r="Q234" s="62"/>
      <c r="R234" s="62" t="s">
        <v>713</v>
      </c>
      <c r="S234" s="58" t="s">
        <v>332</v>
      </c>
      <c r="T234" s="59" t="s">
        <v>632</v>
      </c>
      <c r="U234" s="60" t="s">
        <v>334</v>
      </c>
      <c r="V234" s="44" t="s">
        <v>835</v>
      </c>
      <c r="W234" s="89" t="s">
        <v>836</v>
      </c>
      <c r="X234" s="45">
        <v>9</v>
      </c>
      <c r="Y234" s="89"/>
      <c r="Z234" s="46"/>
      <c r="AA234" s="60"/>
      <c r="AB234" s="44"/>
      <c r="AC234" s="89" t="s">
        <v>38</v>
      </c>
      <c r="AD234" s="45"/>
      <c r="AE234" s="89" t="s">
        <v>324</v>
      </c>
      <c r="AF234" s="46"/>
      <c r="AG234" s="60"/>
      <c r="AH234" s="44"/>
      <c r="AI234" s="89" t="s">
        <v>38</v>
      </c>
      <c r="AJ234" s="45"/>
      <c r="AK234" s="89" t="s">
        <v>38</v>
      </c>
      <c r="AL234" s="46"/>
      <c r="AM234" s="61"/>
      <c r="AN234" s="39" t="s">
        <v>355</v>
      </c>
      <c r="AO234" s="121" t="s">
        <v>22</v>
      </c>
      <c r="AP234" s="121"/>
      <c r="AQ234" s="122"/>
    </row>
    <row r="235" spans="1:43" ht="166.5" customHeight="1" x14ac:dyDescent="0.15">
      <c r="A235" s="52">
        <v>171</v>
      </c>
      <c r="B235" s="53" t="s">
        <v>518</v>
      </c>
      <c r="C235" s="53" t="s">
        <v>581</v>
      </c>
      <c r="D235" s="53" t="s">
        <v>325</v>
      </c>
      <c r="E235" s="162">
        <v>68.716999999999999</v>
      </c>
      <c r="F235" s="163">
        <v>195.50399999999999</v>
      </c>
      <c r="G235" s="164">
        <v>192</v>
      </c>
      <c r="H235" s="158" t="s">
        <v>928</v>
      </c>
      <c r="I235" s="169" t="s">
        <v>850</v>
      </c>
      <c r="J235" s="170" t="s">
        <v>1235</v>
      </c>
      <c r="K235" s="162">
        <v>0</v>
      </c>
      <c r="L235" s="164">
        <v>487.45800000000003</v>
      </c>
      <c r="M235" s="161">
        <f t="shared" ref="M235:M245" si="41">L235-K235</f>
        <v>487.45800000000003</v>
      </c>
      <c r="N235" s="18">
        <v>0</v>
      </c>
      <c r="O235" s="19" t="s">
        <v>850</v>
      </c>
      <c r="P235" s="20" t="s">
        <v>1238</v>
      </c>
      <c r="Q235" s="62" t="s">
        <v>1246</v>
      </c>
      <c r="R235" s="62" t="s">
        <v>671</v>
      </c>
      <c r="S235" s="58" t="s">
        <v>332</v>
      </c>
      <c r="T235" s="59" t="s">
        <v>701</v>
      </c>
      <c r="U235" s="60" t="s">
        <v>334</v>
      </c>
      <c r="V235" s="44"/>
      <c r="W235" s="89" t="s">
        <v>681</v>
      </c>
      <c r="X235" s="45">
        <v>163</v>
      </c>
      <c r="Y235" s="89" t="s">
        <v>681</v>
      </c>
      <c r="Z235" s="46"/>
      <c r="AA235" s="60"/>
      <c r="AB235" s="44"/>
      <c r="AC235" s="89" t="s">
        <v>681</v>
      </c>
      <c r="AD235" s="45"/>
      <c r="AE235" s="89" t="s">
        <v>681</v>
      </c>
      <c r="AF235" s="46"/>
      <c r="AG235" s="60"/>
      <c r="AH235" s="44"/>
      <c r="AI235" s="89" t="s">
        <v>681</v>
      </c>
      <c r="AJ235" s="45"/>
      <c r="AK235" s="89" t="s">
        <v>681</v>
      </c>
      <c r="AL235" s="46"/>
      <c r="AM235" s="61"/>
      <c r="AN235" s="39" t="s">
        <v>821</v>
      </c>
      <c r="AO235" s="121"/>
      <c r="AP235" s="121"/>
      <c r="AQ235" s="122" t="s">
        <v>19</v>
      </c>
    </row>
    <row r="236" spans="1:43" ht="156" customHeight="1" x14ac:dyDescent="0.15">
      <c r="A236" s="52">
        <v>172</v>
      </c>
      <c r="B236" s="53" t="s">
        <v>519</v>
      </c>
      <c r="C236" s="53" t="s">
        <v>574</v>
      </c>
      <c r="D236" s="53" t="s">
        <v>325</v>
      </c>
      <c r="E236" s="162">
        <f>826.16+33.11+23.1</f>
        <v>882.37</v>
      </c>
      <c r="F236" s="162">
        <f>826.16+33.11+23.1+359.564-56.21</f>
        <v>1185.7239999999999</v>
      </c>
      <c r="G236" s="164">
        <v>1007.7</v>
      </c>
      <c r="H236" s="158" t="s">
        <v>1094</v>
      </c>
      <c r="I236" s="169" t="s">
        <v>850</v>
      </c>
      <c r="J236" s="170" t="s">
        <v>1237</v>
      </c>
      <c r="K236" s="162">
        <v>779.774</v>
      </c>
      <c r="L236" s="164">
        <v>1237.856</v>
      </c>
      <c r="M236" s="161">
        <f t="shared" si="41"/>
        <v>458.08199999999999</v>
      </c>
      <c r="N236" s="18">
        <v>0</v>
      </c>
      <c r="O236" s="19" t="s">
        <v>850</v>
      </c>
      <c r="P236" s="20" t="s">
        <v>1255</v>
      </c>
      <c r="Q236" s="62" t="s">
        <v>1247</v>
      </c>
      <c r="R236" s="62" t="s">
        <v>671</v>
      </c>
      <c r="S236" s="58" t="s">
        <v>332</v>
      </c>
      <c r="T236" s="59" t="s">
        <v>680</v>
      </c>
      <c r="U236" s="60" t="s">
        <v>334</v>
      </c>
      <c r="V236" s="44"/>
      <c r="W236" s="89" t="s">
        <v>38</v>
      </c>
      <c r="X236" s="45">
        <v>164</v>
      </c>
      <c r="Y236" s="89" t="s">
        <v>38</v>
      </c>
      <c r="Z236" s="46"/>
      <c r="AA236" s="60"/>
      <c r="AB236" s="44"/>
      <c r="AC236" s="89" t="s">
        <v>702</v>
      </c>
      <c r="AD236" s="45"/>
      <c r="AE236" s="89" t="s">
        <v>38</v>
      </c>
      <c r="AF236" s="46"/>
      <c r="AG236" s="60"/>
      <c r="AH236" s="44"/>
      <c r="AI236" s="89" t="s">
        <v>702</v>
      </c>
      <c r="AJ236" s="45"/>
      <c r="AK236" s="89" t="s">
        <v>38</v>
      </c>
      <c r="AL236" s="46"/>
      <c r="AM236" s="61"/>
      <c r="AN236" s="39" t="s">
        <v>820</v>
      </c>
      <c r="AO236" s="121"/>
      <c r="AP236" s="121"/>
      <c r="AQ236" s="122"/>
    </row>
    <row r="237" spans="1:43" ht="114.6" customHeight="1" x14ac:dyDescent="0.15">
      <c r="A237" s="52">
        <v>173</v>
      </c>
      <c r="B237" s="53" t="s">
        <v>520</v>
      </c>
      <c r="C237" s="53" t="s">
        <v>581</v>
      </c>
      <c r="D237" s="53" t="s">
        <v>325</v>
      </c>
      <c r="E237" s="162">
        <v>66.370999999999995</v>
      </c>
      <c r="F237" s="163">
        <v>66.370999999999995</v>
      </c>
      <c r="G237" s="164">
        <v>57</v>
      </c>
      <c r="H237" s="158" t="s">
        <v>845</v>
      </c>
      <c r="I237" s="169" t="s">
        <v>850</v>
      </c>
      <c r="J237" s="170" t="s">
        <v>1236</v>
      </c>
      <c r="K237" s="162">
        <v>85.221999999999994</v>
      </c>
      <c r="L237" s="164">
        <v>85.221999999999994</v>
      </c>
      <c r="M237" s="161">
        <f t="shared" si="41"/>
        <v>0</v>
      </c>
      <c r="N237" s="18">
        <v>0</v>
      </c>
      <c r="O237" s="69" t="s">
        <v>1108</v>
      </c>
      <c r="P237" s="20" t="s">
        <v>1239</v>
      </c>
      <c r="Q237" s="62"/>
      <c r="R237" s="62" t="s">
        <v>671</v>
      </c>
      <c r="S237" s="58" t="s">
        <v>332</v>
      </c>
      <c r="T237" s="59" t="s">
        <v>546</v>
      </c>
      <c r="U237" s="60" t="s">
        <v>334</v>
      </c>
      <c r="V237" s="44"/>
      <c r="W237" s="89" t="s">
        <v>38</v>
      </c>
      <c r="X237" s="45">
        <v>165</v>
      </c>
      <c r="Y237" s="89" t="s">
        <v>38</v>
      </c>
      <c r="Z237" s="46"/>
      <c r="AA237" s="60"/>
      <c r="AB237" s="44"/>
      <c r="AC237" s="89" t="s">
        <v>38</v>
      </c>
      <c r="AD237" s="45"/>
      <c r="AE237" s="89" t="s">
        <v>38</v>
      </c>
      <c r="AF237" s="46"/>
      <c r="AG237" s="60"/>
      <c r="AH237" s="44"/>
      <c r="AI237" s="89" t="s">
        <v>38</v>
      </c>
      <c r="AJ237" s="45"/>
      <c r="AK237" s="89" t="s">
        <v>38</v>
      </c>
      <c r="AL237" s="46"/>
      <c r="AM237" s="61"/>
      <c r="AN237" s="39" t="s">
        <v>821</v>
      </c>
      <c r="AO237" s="121"/>
      <c r="AP237" s="121"/>
      <c r="AQ237" s="122"/>
    </row>
    <row r="238" spans="1:43" ht="57.6" customHeight="1" x14ac:dyDescent="0.15">
      <c r="A238" s="52">
        <v>185</v>
      </c>
      <c r="B238" s="129" t="s">
        <v>1240</v>
      </c>
      <c r="C238" s="129" t="s">
        <v>581</v>
      </c>
      <c r="D238" s="129" t="s">
        <v>325</v>
      </c>
      <c r="E238" s="162">
        <v>0</v>
      </c>
      <c r="F238" s="163">
        <v>110.8</v>
      </c>
      <c r="G238" s="164">
        <v>91.8</v>
      </c>
      <c r="H238" s="158" t="s">
        <v>1094</v>
      </c>
      <c r="I238" s="169" t="s">
        <v>850</v>
      </c>
      <c r="J238" s="170" t="s">
        <v>1248</v>
      </c>
      <c r="K238" s="162">
        <v>0</v>
      </c>
      <c r="L238" s="164">
        <v>101.354</v>
      </c>
      <c r="M238" s="161">
        <v>101.354</v>
      </c>
      <c r="N238" s="18">
        <v>0</v>
      </c>
      <c r="O238" s="19" t="s">
        <v>850</v>
      </c>
      <c r="P238" s="129" t="s">
        <v>1256</v>
      </c>
      <c r="Q238" s="62" t="s">
        <v>1291</v>
      </c>
      <c r="R238" s="62" t="s">
        <v>671</v>
      </c>
      <c r="S238" s="58" t="s">
        <v>332</v>
      </c>
      <c r="T238" s="59" t="s">
        <v>701</v>
      </c>
      <c r="U238" s="60" t="s">
        <v>334</v>
      </c>
      <c r="V238" s="44"/>
      <c r="W238" s="89"/>
      <c r="X238" s="45">
        <v>162</v>
      </c>
      <c r="Y238" s="89"/>
      <c r="Z238" s="46"/>
      <c r="AA238" s="60"/>
      <c r="AB238" s="44"/>
      <c r="AC238" s="89"/>
      <c r="AD238" s="45"/>
      <c r="AE238" s="89"/>
      <c r="AF238" s="46"/>
      <c r="AG238" s="60"/>
      <c r="AH238" s="44"/>
      <c r="AI238" s="89"/>
      <c r="AJ238" s="45"/>
      <c r="AK238" s="89"/>
      <c r="AL238" s="46"/>
      <c r="AM238" s="61"/>
      <c r="AN238" s="39" t="s">
        <v>1249</v>
      </c>
      <c r="AO238" s="121"/>
      <c r="AP238" s="121"/>
      <c r="AQ238" s="122"/>
    </row>
    <row r="239" spans="1:43" ht="75" customHeight="1" x14ac:dyDescent="0.15">
      <c r="A239" s="52">
        <v>174</v>
      </c>
      <c r="B239" s="53" t="s">
        <v>521</v>
      </c>
      <c r="C239" s="53" t="s">
        <v>522</v>
      </c>
      <c r="D239" s="53" t="s">
        <v>325</v>
      </c>
      <c r="E239" s="162">
        <v>2716.6410000000001</v>
      </c>
      <c r="F239" s="164">
        <v>2716.6410000000001</v>
      </c>
      <c r="G239" s="164">
        <v>2716.261</v>
      </c>
      <c r="H239" s="171" t="s">
        <v>851</v>
      </c>
      <c r="I239" s="169" t="s">
        <v>850</v>
      </c>
      <c r="J239" s="170" t="s">
        <v>1308</v>
      </c>
      <c r="K239" s="162">
        <v>2802.8939999999998</v>
      </c>
      <c r="L239" s="164">
        <v>2760.5030000000002</v>
      </c>
      <c r="M239" s="161">
        <f t="shared" si="41"/>
        <v>-42.390999999999622</v>
      </c>
      <c r="N239" s="68">
        <v>0</v>
      </c>
      <c r="O239" s="69" t="s">
        <v>850</v>
      </c>
      <c r="P239" s="53" t="s">
        <v>991</v>
      </c>
      <c r="Q239" s="62" t="s">
        <v>983</v>
      </c>
      <c r="R239" s="62" t="s">
        <v>757</v>
      </c>
      <c r="S239" s="58" t="s">
        <v>730</v>
      </c>
      <c r="T239" s="59" t="s">
        <v>758</v>
      </c>
      <c r="U239" s="60" t="s">
        <v>334</v>
      </c>
      <c r="V239" s="44"/>
      <c r="W239" s="89" t="s">
        <v>38</v>
      </c>
      <c r="X239" s="45">
        <v>167</v>
      </c>
      <c r="Y239" s="89" t="s">
        <v>38</v>
      </c>
      <c r="Z239" s="46"/>
      <c r="AA239" s="60"/>
      <c r="AB239" s="44"/>
      <c r="AC239" s="89" t="s">
        <v>38</v>
      </c>
      <c r="AD239" s="45"/>
      <c r="AE239" s="89" t="s">
        <v>38</v>
      </c>
      <c r="AF239" s="46"/>
      <c r="AG239" s="60"/>
      <c r="AH239" s="44"/>
      <c r="AI239" s="89" t="s">
        <v>38</v>
      </c>
      <c r="AJ239" s="45"/>
      <c r="AK239" s="89" t="s">
        <v>38</v>
      </c>
      <c r="AL239" s="46"/>
      <c r="AM239" s="61"/>
      <c r="AN239" s="39" t="s">
        <v>781</v>
      </c>
      <c r="AO239" s="121"/>
      <c r="AP239" s="121"/>
      <c r="AQ239" s="122"/>
    </row>
    <row r="240" spans="1:43" ht="126" customHeight="1" x14ac:dyDescent="0.15">
      <c r="A240" s="52">
        <v>175</v>
      </c>
      <c r="B240" s="20" t="s">
        <v>523</v>
      </c>
      <c r="C240" s="20" t="s">
        <v>473</v>
      </c>
      <c r="D240" s="53" t="s">
        <v>325</v>
      </c>
      <c r="E240" s="162">
        <v>59.52</v>
      </c>
      <c r="F240" s="163">
        <v>59.52</v>
      </c>
      <c r="G240" s="164">
        <v>57.805</v>
      </c>
      <c r="H240" s="171" t="s">
        <v>851</v>
      </c>
      <c r="I240" s="169" t="s">
        <v>850</v>
      </c>
      <c r="J240" s="170" t="s">
        <v>1309</v>
      </c>
      <c r="K240" s="162">
        <v>59.581000000000003</v>
      </c>
      <c r="L240" s="164">
        <v>59.582000000000001</v>
      </c>
      <c r="M240" s="161">
        <f t="shared" si="41"/>
        <v>9.9999999999766942E-4</v>
      </c>
      <c r="N240" s="68">
        <v>0</v>
      </c>
      <c r="O240" s="69" t="s">
        <v>850</v>
      </c>
      <c r="P240" s="53" t="s">
        <v>992</v>
      </c>
      <c r="Q240" s="62" t="s">
        <v>983</v>
      </c>
      <c r="R240" s="62" t="s">
        <v>729</v>
      </c>
      <c r="S240" s="58" t="s">
        <v>332</v>
      </c>
      <c r="T240" s="63" t="s">
        <v>734</v>
      </c>
      <c r="U240" s="60" t="s">
        <v>334</v>
      </c>
      <c r="V240" s="44"/>
      <c r="W240" s="89" t="s">
        <v>38</v>
      </c>
      <c r="X240" s="45">
        <v>168</v>
      </c>
      <c r="Y240" s="89" t="s">
        <v>38</v>
      </c>
      <c r="Z240" s="46"/>
      <c r="AA240" s="60"/>
      <c r="AB240" s="44"/>
      <c r="AC240" s="89" t="s">
        <v>38</v>
      </c>
      <c r="AD240" s="45"/>
      <c r="AE240" s="89" t="s">
        <v>38</v>
      </c>
      <c r="AF240" s="46"/>
      <c r="AG240" s="60"/>
      <c r="AH240" s="44"/>
      <c r="AI240" s="89" t="s">
        <v>38</v>
      </c>
      <c r="AJ240" s="45"/>
      <c r="AK240" s="89" t="s">
        <v>38</v>
      </c>
      <c r="AL240" s="46"/>
      <c r="AM240" s="61"/>
      <c r="AN240" s="39" t="s">
        <v>37</v>
      </c>
      <c r="AO240" s="121" t="s">
        <v>22</v>
      </c>
      <c r="AP240" s="121"/>
      <c r="AQ240" s="122"/>
    </row>
    <row r="241" spans="1:44" ht="50.1" customHeight="1" x14ac:dyDescent="0.15">
      <c r="A241" s="52">
        <v>176</v>
      </c>
      <c r="B241" s="20" t="s">
        <v>524</v>
      </c>
      <c r="C241" s="20" t="s">
        <v>473</v>
      </c>
      <c r="D241" s="53" t="s">
        <v>325</v>
      </c>
      <c r="E241" s="162">
        <v>41.116999999999997</v>
      </c>
      <c r="F241" s="163">
        <v>41.116999999999997</v>
      </c>
      <c r="G241" s="164">
        <v>30.575358000000001</v>
      </c>
      <c r="H241" s="171" t="s">
        <v>851</v>
      </c>
      <c r="I241" s="169" t="s">
        <v>850</v>
      </c>
      <c r="J241" s="170" t="s">
        <v>1310</v>
      </c>
      <c r="K241" s="162">
        <v>43.472000000000001</v>
      </c>
      <c r="L241" s="164">
        <v>44.378999999999998</v>
      </c>
      <c r="M241" s="161">
        <f t="shared" si="41"/>
        <v>0.90699999999999648</v>
      </c>
      <c r="N241" s="68">
        <v>0</v>
      </c>
      <c r="O241" s="69" t="s">
        <v>850</v>
      </c>
      <c r="P241" s="53" t="s">
        <v>993</v>
      </c>
      <c r="Q241" s="62" t="s">
        <v>983</v>
      </c>
      <c r="R241" s="62" t="s">
        <v>729</v>
      </c>
      <c r="S241" s="58" t="s">
        <v>332</v>
      </c>
      <c r="T241" s="63" t="s">
        <v>734</v>
      </c>
      <c r="U241" s="60" t="s">
        <v>334</v>
      </c>
      <c r="V241" s="44"/>
      <c r="W241" s="89" t="s">
        <v>38</v>
      </c>
      <c r="X241" s="45">
        <v>169</v>
      </c>
      <c r="Y241" s="89" t="s">
        <v>38</v>
      </c>
      <c r="Z241" s="46"/>
      <c r="AA241" s="60"/>
      <c r="AB241" s="44"/>
      <c r="AC241" s="89" t="s">
        <v>38</v>
      </c>
      <c r="AD241" s="45"/>
      <c r="AE241" s="89" t="s">
        <v>38</v>
      </c>
      <c r="AF241" s="46"/>
      <c r="AG241" s="60"/>
      <c r="AH241" s="44"/>
      <c r="AI241" s="89" t="s">
        <v>38</v>
      </c>
      <c r="AJ241" s="45"/>
      <c r="AK241" s="89" t="s">
        <v>38</v>
      </c>
      <c r="AL241" s="46"/>
      <c r="AM241" s="61"/>
      <c r="AN241" s="39" t="s">
        <v>629</v>
      </c>
      <c r="AO241" s="121"/>
      <c r="AP241" s="121"/>
      <c r="AQ241" s="122"/>
    </row>
    <row r="242" spans="1:44" ht="77.25" customHeight="1" x14ac:dyDescent="0.15">
      <c r="A242" s="52">
        <v>177</v>
      </c>
      <c r="B242" s="53" t="s">
        <v>525</v>
      </c>
      <c r="C242" s="53" t="s">
        <v>526</v>
      </c>
      <c r="D242" s="53" t="s">
        <v>325</v>
      </c>
      <c r="E242" s="162">
        <v>725.971</v>
      </c>
      <c r="F242" s="164">
        <v>625.69600000000003</v>
      </c>
      <c r="G242" s="164">
        <v>617.12637900000004</v>
      </c>
      <c r="H242" s="171" t="s">
        <v>851</v>
      </c>
      <c r="I242" s="169" t="s">
        <v>850</v>
      </c>
      <c r="J242" s="170" t="s">
        <v>1311</v>
      </c>
      <c r="K242" s="162">
        <v>1038.626</v>
      </c>
      <c r="L242" s="164">
        <v>1134.578</v>
      </c>
      <c r="M242" s="161">
        <f t="shared" si="41"/>
        <v>95.951999999999998</v>
      </c>
      <c r="N242" s="68">
        <v>0</v>
      </c>
      <c r="O242" s="69" t="s">
        <v>850</v>
      </c>
      <c r="P242" s="53" t="s">
        <v>994</v>
      </c>
      <c r="Q242" s="62" t="s">
        <v>983</v>
      </c>
      <c r="R242" s="62" t="s">
        <v>738</v>
      </c>
      <c r="S242" s="58" t="s">
        <v>332</v>
      </c>
      <c r="T242" s="63" t="s">
        <v>759</v>
      </c>
      <c r="U242" s="60" t="s">
        <v>334</v>
      </c>
      <c r="V242" s="44"/>
      <c r="W242" s="89" t="s">
        <v>38</v>
      </c>
      <c r="X242" s="45">
        <v>170</v>
      </c>
      <c r="Y242" s="89" t="s">
        <v>38</v>
      </c>
      <c r="Z242" s="46"/>
      <c r="AA242" s="60"/>
      <c r="AB242" s="44"/>
      <c r="AC242" s="89" t="s">
        <v>38</v>
      </c>
      <c r="AD242" s="45"/>
      <c r="AE242" s="89" t="s">
        <v>38</v>
      </c>
      <c r="AF242" s="46"/>
      <c r="AG242" s="60"/>
      <c r="AH242" s="44"/>
      <c r="AI242" s="89" t="s">
        <v>38</v>
      </c>
      <c r="AJ242" s="45"/>
      <c r="AK242" s="89" t="s">
        <v>38</v>
      </c>
      <c r="AL242" s="46"/>
      <c r="AM242" s="61"/>
      <c r="AN242" s="39" t="s">
        <v>820</v>
      </c>
      <c r="AO242" s="121"/>
      <c r="AP242" s="121"/>
      <c r="AQ242" s="122"/>
    </row>
    <row r="243" spans="1:44" s="30" customFormat="1" ht="50.1" customHeight="1" x14ac:dyDescent="0.15">
      <c r="A243" s="52">
        <v>178</v>
      </c>
      <c r="B243" s="53" t="s">
        <v>527</v>
      </c>
      <c r="C243" s="53" t="s">
        <v>485</v>
      </c>
      <c r="D243" s="53" t="s">
        <v>325</v>
      </c>
      <c r="E243" s="162">
        <v>55.576000000000001</v>
      </c>
      <c r="F243" s="164">
        <v>51.4026</v>
      </c>
      <c r="G243" s="164">
        <v>33.554882999999997</v>
      </c>
      <c r="H243" s="171" t="s">
        <v>851</v>
      </c>
      <c r="I243" s="169" t="s">
        <v>850</v>
      </c>
      <c r="J243" s="170" t="s">
        <v>1312</v>
      </c>
      <c r="K243" s="162">
        <v>82.135000000000005</v>
      </c>
      <c r="L243" s="164">
        <v>82.152000000000001</v>
      </c>
      <c r="M243" s="161">
        <f t="shared" si="41"/>
        <v>1.6999999999995907E-2</v>
      </c>
      <c r="N243" s="68" t="s">
        <v>327</v>
      </c>
      <c r="O243" s="69" t="s">
        <v>850</v>
      </c>
      <c r="P243" s="53" t="s">
        <v>995</v>
      </c>
      <c r="Q243" s="62" t="s">
        <v>983</v>
      </c>
      <c r="R243" s="62" t="s">
        <v>760</v>
      </c>
      <c r="S243" s="58" t="s">
        <v>332</v>
      </c>
      <c r="T243" s="63" t="s">
        <v>761</v>
      </c>
      <c r="U243" s="60" t="s">
        <v>334</v>
      </c>
      <c r="V243" s="44"/>
      <c r="W243" s="89" t="s">
        <v>38</v>
      </c>
      <c r="X243" s="45">
        <v>171</v>
      </c>
      <c r="Y243" s="89" t="s">
        <v>733</v>
      </c>
      <c r="Z243" s="46"/>
      <c r="AA243" s="60"/>
      <c r="AB243" s="44"/>
      <c r="AC243" s="89" t="s">
        <v>38</v>
      </c>
      <c r="AD243" s="45"/>
      <c r="AE243" s="89" t="s">
        <v>733</v>
      </c>
      <c r="AF243" s="46"/>
      <c r="AG243" s="60"/>
      <c r="AH243" s="44"/>
      <c r="AI243" s="89" t="s">
        <v>733</v>
      </c>
      <c r="AJ243" s="45"/>
      <c r="AK243" s="89" t="s">
        <v>733</v>
      </c>
      <c r="AL243" s="46"/>
      <c r="AM243" s="61"/>
      <c r="AN243" s="39" t="s">
        <v>782</v>
      </c>
      <c r="AO243" s="121"/>
      <c r="AP243" s="121"/>
      <c r="AQ243" s="122"/>
    </row>
    <row r="244" spans="1:44" ht="50.1" customHeight="1" x14ac:dyDescent="0.15">
      <c r="A244" s="52">
        <v>179</v>
      </c>
      <c r="B244" s="53" t="s">
        <v>528</v>
      </c>
      <c r="C244" s="53" t="s">
        <v>529</v>
      </c>
      <c r="D244" s="53" t="s">
        <v>325</v>
      </c>
      <c r="E244" s="162">
        <v>145.36199999999999</v>
      </c>
      <c r="F244" s="164">
        <v>145.36199999999999</v>
      </c>
      <c r="G244" s="164">
        <v>117.148</v>
      </c>
      <c r="H244" s="171" t="s">
        <v>851</v>
      </c>
      <c r="I244" s="169" t="s">
        <v>850</v>
      </c>
      <c r="J244" s="170" t="s">
        <v>1313</v>
      </c>
      <c r="K244" s="162">
        <v>152.83699999999999</v>
      </c>
      <c r="L244" s="164">
        <v>153.363</v>
      </c>
      <c r="M244" s="161">
        <f t="shared" si="41"/>
        <v>0.52600000000001046</v>
      </c>
      <c r="N244" s="68" t="s">
        <v>327</v>
      </c>
      <c r="O244" s="69" t="s">
        <v>850</v>
      </c>
      <c r="P244" s="53" t="s">
        <v>996</v>
      </c>
      <c r="Q244" s="62" t="s">
        <v>983</v>
      </c>
      <c r="R244" s="62" t="s">
        <v>744</v>
      </c>
      <c r="S244" s="58" t="s">
        <v>332</v>
      </c>
      <c r="T244" s="63" t="s">
        <v>745</v>
      </c>
      <c r="U244" s="60" t="s">
        <v>334</v>
      </c>
      <c r="V244" s="44"/>
      <c r="W244" s="89" t="s">
        <v>733</v>
      </c>
      <c r="X244" s="45">
        <v>172</v>
      </c>
      <c r="Y244" s="89" t="s">
        <v>733</v>
      </c>
      <c r="Z244" s="46"/>
      <c r="AA244" s="60"/>
      <c r="AB244" s="44"/>
      <c r="AC244" s="89" t="s">
        <v>733</v>
      </c>
      <c r="AD244" s="45"/>
      <c r="AE244" s="89" t="s">
        <v>733</v>
      </c>
      <c r="AF244" s="46"/>
      <c r="AG244" s="60"/>
      <c r="AH244" s="44"/>
      <c r="AI244" s="89" t="s">
        <v>733</v>
      </c>
      <c r="AJ244" s="45"/>
      <c r="AK244" s="89" t="s">
        <v>733</v>
      </c>
      <c r="AL244" s="46"/>
      <c r="AM244" s="61"/>
      <c r="AN244" s="39" t="s">
        <v>781</v>
      </c>
      <c r="AO244" s="121"/>
      <c r="AP244" s="121" t="s">
        <v>22</v>
      </c>
      <c r="AQ244" s="122"/>
    </row>
    <row r="245" spans="1:44" ht="306.75" customHeight="1" x14ac:dyDescent="0.15">
      <c r="A245" s="52">
        <v>180</v>
      </c>
      <c r="B245" s="53" t="s">
        <v>530</v>
      </c>
      <c r="C245" s="53" t="s">
        <v>473</v>
      </c>
      <c r="D245" s="53" t="s">
        <v>325</v>
      </c>
      <c r="E245" s="162">
        <v>1321.239</v>
      </c>
      <c r="F245" s="163">
        <v>1321.239</v>
      </c>
      <c r="G245" s="164">
        <v>1321.239</v>
      </c>
      <c r="H245" s="171" t="s">
        <v>929</v>
      </c>
      <c r="I245" s="169" t="s">
        <v>850</v>
      </c>
      <c r="J245" s="170" t="s">
        <v>1314</v>
      </c>
      <c r="K245" s="162">
        <v>1333.1289999999999</v>
      </c>
      <c r="L245" s="164">
        <v>1532.6420000000001</v>
      </c>
      <c r="M245" s="161">
        <f t="shared" si="41"/>
        <v>199.51300000000015</v>
      </c>
      <c r="N245" s="68" t="s">
        <v>327</v>
      </c>
      <c r="O245" s="69" t="s">
        <v>850</v>
      </c>
      <c r="P245" s="53" t="s">
        <v>996</v>
      </c>
      <c r="Q245" s="62" t="s">
        <v>1262</v>
      </c>
      <c r="R245" s="62" t="s">
        <v>744</v>
      </c>
      <c r="S245" s="58" t="s">
        <v>332</v>
      </c>
      <c r="T245" s="63" t="s">
        <v>762</v>
      </c>
      <c r="U245" s="60" t="s">
        <v>334</v>
      </c>
      <c r="V245" s="44"/>
      <c r="W245" s="89" t="s">
        <v>733</v>
      </c>
      <c r="X245" s="45">
        <v>173</v>
      </c>
      <c r="Y245" s="89" t="s">
        <v>733</v>
      </c>
      <c r="Z245" s="46"/>
      <c r="AA245" s="60"/>
      <c r="AB245" s="44"/>
      <c r="AC245" s="89" t="s">
        <v>733</v>
      </c>
      <c r="AD245" s="45"/>
      <c r="AE245" s="89" t="s">
        <v>733</v>
      </c>
      <c r="AF245" s="46"/>
      <c r="AG245" s="60"/>
      <c r="AH245" s="44"/>
      <c r="AI245" s="89" t="s">
        <v>733</v>
      </c>
      <c r="AJ245" s="45"/>
      <c r="AK245" s="89" t="s">
        <v>733</v>
      </c>
      <c r="AL245" s="46"/>
      <c r="AM245" s="61"/>
      <c r="AN245" s="39" t="s">
        <v>821</v>
      </c>
      <c r="AO245" s="121"/>
      <c r="AP245" s="121" t="s">
        <v>22</v>
      </c>
      <c r="AQ245" s="122"/>
    </row>
    <row r="246" spans="1:44" ht="93.75" customHeight="1" x14ac:dyDescent="0.15">
      <c r="A246" s="52">
        <v>181</v>
      </c>
      <c r="B246" s="53" t="s">
        <v>531</v>
      </c>
      <c r="C246" s="53" t="s">
        <v>502</v>
      </c>
      <c r="D246" s="129" t="s">
        <v>842</v>
      </c>
      <c r="E246" s="162">
        <v>0</v>
      </c>
      <c r="F246" s="163">
        <v>0</v>
      </c>
      <c r="G246" s="164">
        <v>0</v>
      </c>
      <c r="H246" s="171" t="s">
        <v>851</v>
      </c>
      <c r="I246" s="169" t="s">
        <v>850</v>
      </c>
      <c r="J246" s="170" t="s">
        <v>853</v>
      </c>
      <c r="K246" s="162">
        <v>0</v>
      </c>
      <c r="L246" s="164">
        <v>0</v>
      </c>
      <c r="M246" s="161">
        <f t="shared" si="29"/>
        <v>0</v>
      </c>
      <c r="N246" s="18">
        <v>0</v>
      </c>
      <c r="O246" s="69" t="s">
        <v>850</v>
      </c>
      <c r="P246" s="129" t="s">
        <v>1006</v>
      </c>
      <c r="Q246" s="62"/>
      <c r="R246" s="62" t="s">
        <v>534</v>
      </c>
      <c r="S246" s="58" t="s">
        <v>349</v>
      </c>
      <c r="T246" s="59" t="s">
        <v>573</v>
      </c>
      <c r="U246" s="60" t="s">
        <v>334</v>
      </c>
      <c r="V246" s="44"/>
      <c r="W246" s="89" t="s">
        <v>38</v>
      </c>
      <c r="X246" s="45">
        <v>174</v>
      </c>
      <c r="Y246" s="89" t="s">
        <v>38</v>
      </c>
      <c r="Z246" s="46"/>
      <c r="AA246" s="60"/>
      <c r="AB246" s="44"/>
      <c r="AC246" s="89" t="s">
        <v>38</v>
      </c>
      <c r="AD246" s="45"/>
      <c r="AE246" s="89" t="s">
        <v>38</v>
      </c>
      <c r="AF246" s="46"/>
      <c r="AG246" s="60"/>
      <c r="AH246" s="44"/>
      <c r="AI246" s="89" t="s">
        <v>324</v>
      </c>
      <c r="AJ246" s="45"/>
      <c r="AK246" s="89" t="s">
        <v>324</v>
      </c>
      <c r="AL246" s="46"/>
      <c r="AM246" s="61"/>
      <c r="AN246" s="39" t="s">
        <v>629</v>
      </c>
      <c r="AO246" s="121"/>
      <c r="AP246" s="121"/>
      <c r="AQ246" s="122"/>
    </row>
    <row r="247" spans="1:44" ht="87.75" customHeight="1" x14ac:dyDescent="0.15">
      <c r="A247" s="52">
        <v>182</v>
      </c>
      <c r="B247" s="53" t="s">
        <v>841</v>
      </c>
      <c r="C247" s="53" t="s">
        <v>823</v>
      </c>
      <c r="D247" s="129" t="s">
        <v>1009</v>
      </c>
      <c r="E247" s="162">
        <v>10000</v>
      </c>
      <c r="F247" s="163">
        <v>10000</v>
      </c>
      <c r="G247" s="164">
        <v>10000</v>
      </c>
      <c r="H247" s="171" t="s">
        <v>943</v>
      </c>
      <c r="I247" s="169" t="s">
        <v>850</v>
      </c>
      <c r="J247" s="170" t="s">
        <v>1005</v>
      </c>
      <c r="K247" s="162">
        <v>0</v>
      </c>
      <c r="L247" s="164">
        <v>0</v>
      </c>
      <c r="M247" s="161">
        <f t="shared" ref="M247" si="42">L247-K247</f>
        <v>0</v>
      </c>
      <c r="N247" s="18">
        <v>0</v>
      </c>
      <c r="O247" s="69" t="s">
        <v>1007</v>
      </c>
      <c r="P247" s="129" t="s">
        <v>1008</v>
      </c>
      <c r="Q247" s="62"/>
      <c r="R247" s="62" t="s">
        <v>534</v>
      </c>
      <c r="S247" s="58" t="s">
        <v>349</v>
      </c>
      <c r="T247" s="59" t="s">
        <v>824</v>
      </c>
      <c r="U247" s="60"/>
      <c r="V247" s="44"/>
      <c r="W247" s="89" t="s">
        <v>38</v>
      </c>
      <c r="X247" s="45"/>
      <c r="Y247" s="89" t="s">
        <v>38</v>
      </c>
      <c r="Z247" s="46"/>
      <c r="AA247" s="60"/>
      <c r="AB247" s="44"/>
      <c r="AC247" s="89" t="s">
        <v>38</v>
      </c>
      <c r="AD247" s="45"/>
      <c r="AE247" s="89" t="s">
        <v>38</v>
      </c>
      <c r="AF247" s="46"/>
      <c r="AG247" s="60"/>
      <c r="AH247" s="44"/>
      <c r="AI247" s="89" t="s">
        <v>38</v>
      </c>
      <c r="AJ247" s="45"/>
      <c r="AK247" s="89" t="s">
        <v>38</v>
      </c>
      <c r="AL247" s="46"/>
      <c r="AM247" s="61"/>
      <c r="AN247" s="39" t="s">
        <v>355</v>
      </c>
      <c r="AO247" s="121"/>
      <c r="AP247" s="121" t="s">
        <v>22</v>
      </c>
      <c r="AQ247" s="122"/>
    </row>
    <row r="248" spans="1:44" ht="69.75" customHeight="1" x14ac:dyDescent="0.15">
      <c r="A248" s="52">
        <v>183</v>
      </c>
      <c r="B248" s="53" t="s">
        <v>532</v>
      </c>
      <c r="C248" s="53" t="s">
        <v>341</v>
      </c>
      <c r="D248" s="53" t="s">
        <v>797</v>
      </c>
      <c r="E248" s="162">
        <v>381.584</v>
      </c>
      <c r="F248" s="164">
        <v>1656.1609100000001</v>
      </c>
      <c r="G248" s="164">
        <v>1601</v>
      </c>
      <c r="H248" s="158" t="s">
        <v>1094</v>
      </c>
      <c r="I248" s="169" t="s">
        <v>848</v>
      </c>
      <c r="J248" s="170" t="s">
        <v>1078</v>
      </c>
      <c r="K248" s="162">
        <v>0</v>
      </c>
      <c r="L248" s="164">
        <v>0</v>
      </c>
      <c r="M248" s="161">
        <f t="shared" si="29"/>
        <v>0</v>
      </c>
      <c r="N248" s="18">
        <v>0</v>
      </c>
      <c r="O248" s="19" t="s">
        <v>1040</v>
      </c>
      <c r="P248" s="20" t="s">
        <v>1079</v>
      </c>
      <c r="Q248" s="62"/>
      <c r="R248" s="62" t="s">
        <v>331</v>
      </c>
      <c r="S248" s="58" t="s">
        <v>349</v>
      </c>
      <c r="T248" s="59" t="s">
        <v>590</v>
      </c>
      <c r="U248" s="60" t="s">
        <v>334</v>
      </c>
      <c r="V248" s="44"/>
      <c r="W248" s="89" t="s">
        <v>38</v>
      </c>
      <c r="X248" s="45">
        <v>175</v>
      </c>
      <c r="Y248" s="89" t="s">
        <v>38</v>
      </c>
      <c r="Z248" s="46"/>
      <c r="AA248" s="60"/>
      <c r="AB248" s="44"/>
      <c r="AC248" s="89" t="s">
        <v>38</v>
      </c>
      <c r="AD248" s="45"/>
      <c r="AE248" s="89" t="s">
        <v>38</v>
      </c>
      <c r="AF248" s="46"/>
      <c r="AG248" s="60"/>
      <c r="AH248" s="44"/>
      <c r="AI248" s="89" t="s">
        <v>324</v>
      </c>
      <c r="AJ248" s="45"/>
      <c r="AK248" s="89" t="s">
        <v>324</v>
      </c>
      <c r="AL248" s="46"/>
      <c r="AM248" s="61"/>
      <c r="AN248" s="39" t="s">
        <v>629</v>
      </c>
      <c r="AO248" s="121"/>
      <c r="AP248" s="121"/>
      <c r="AQ248" s="122" t="s">
        <v>19</v>
      </c>
      <c r="AR248" s="2" t="s">
        <v>655</v>
      </c>
    </row>
    <row r="249" spans="1:44" ht="93" customHeight="1" x14ac:dyDescent="0.15">
      <c r="A249" s="52">
        <v>184</v>
      </c>
      <c r="B249" s="91" t="s">
        <v>646</v>
      </c>
      <c r="C249" s="91" t="s">
        <v>647</v>
      </c>
      <c r="D249" s="53" t="s">
        <v>786</v>
      </c>
      <c r="E249" s="181">
        <v>172263.61199999999</v>
      </c>
      <c r="F249" s="163">
        <v>126704.690394</v>
      </c>
      <c r="G249" s="164">
        <v>78020</v>
      </c>
      <c r="H249" s="158" t="s">
        <v>1094</v>
      </c>
      <c r="I249" s="182" t="s">
        <v>850</v>
      </c>
      <c r="J249" s="183" t="s">
        <v>1080</v>
      </c>
      <c r="K249" s="181">
        <v>53.439</v>
      </c>
      <c r="L249" s="184">
        <v>0</v>
      </c>
      <c r="M249" s="161">
        <f t="shared" si="29"/>
        <v>-53.439</v>
      </c>
      <c r="N249" s="18">
        <v>0</v>
      </c>
      <c r="O249" s="87" t="s">
        <v>1040</v>
      </c>
      <c r="P249" s="88" t="s">
        <v>1081</v>
      </c>
      <c r="Q249" s="86"/>
      <c r="R249" s="86" t="s">
        <v>648</v>
      </c>
      <c r="S249" s="92" t="s">
        <v>649</v>
      </c>
      <c r="T249" s="128" t="s">
        <v>650</v>
      </c>
      <c r="U249" s="60" t="s">
        <v>334</v>
      </c>
      <c r="V249" s="44"/>
      <c r="W249" s="89" t="s">
        <v>38</v>
      </c>
      <c r="X249" s="45">
        <v>176</v>
      </c>
      <c r="Y249" s="89"/>
      <c r="Z249" s="46"/>
      <c r="AA249" s="60"/>
      <c r="AB249" s="44"/>
      <c r="AC249" s="89"/>
      <c r="AD249" s="45"/>
      <c r="AE249" s="89"/>
      <c r="AF249" s="46"/>
      <c r="AG249" s="60"/>
      <c r="AH249" s="44"/>
      <c r="AI249" s="89"/>
      <c r="AJ249" s="45"/>
      <c r="AK249" s="89"/>
      <c r="AL249" s="46"/>
      <c r="AM249" s="61"/>
      <c r="AN249" s="67" t="s">
        <v>820</v>
      </c>
      <c r="AO249" s="93"/>
      <c r="AP249" s="93" t="s">
        <v>22</v>
      </c>
      <c r="AQ249" s="90"/>
    </row>
    <row r="250" spans="1:44" ht="14.25" thickBot="1" x14ac:dyDescent="0.2">
      <c r="A250" s="21"/>
      <c r="B250" s="22"/>
      <c r="C250" s="22"/>
      <c r="D250" s="22"/>
      <c r="E250" s="185"/>
      <c r="F250" s="186"/>
      <c r="G250" s="187"/>
      <c r="H250" s="188"/>
      <c r="I250" s="189"/>
      <c r="J250" s="190"/>
      <c r="K250" s="185"/>
      <c r="L250" s="191"/>
      <c r="M250" s="192"/>
      <c r="N250" s="23"/>
      <c r="O250" s="24"/>
      <c r="P250" s="25"/>
      <c r="Q250" s="64"/>
      <c r="R250" s="64"/>
      <c r="S250" s="65"/>
      <c r="T250" s="66"/>
      <c r="U250" s="60"/>
      <c r="V250" s="44"/>
      <c r="W250" s="89" t="s">
        <v>38</v>
      </c>
      <c r="X250" s="45"/>
      <c r="Y250" s="89" t="s">
        <v>38</v>
      </c>
      <c r="Z250" s="46"/>
      <c r="AA250" s="60"/>
      <c r="AB250" s="44"/>
      <c r="AC250" s="89" t="s">
        <v>38</v>
      </c>
      <c r="AD250" s="45"/>
      <c r="AE250" s="89" t="s">
        <v>38</v>
      </c>
      <c r="AF250" s="46"/>
      <c r="AG250" s="60"/>
      <c r="AH250" s="44"/>
      <c r="AI250" s="89" t="s">
        <v>324</v>
      </c>
      <c r="AJ250" s="45"/>
      <c r="AK250" s="89" t="s">
        <v>324</v>
      </c>
      <c r="AL250" s="46"/>
      <c r="AM250" s="61"/>
      <c r="AN250" s="67"/>
      <c r="AO250" s="93"/>
      <c r="AP250" s="93"/>
      <c r="AQ250" s="90"/>
    </row>
    <row r="251" spans="1:44" ht="14.25" thickTop="1" x14ac:dyDescent="0.15">
      <c r="A251" s="293" t="s">
        <v>9</v>
      </c>
      <c r="B251" s="294"/>
      <c r="C251" s="99"/>
      <c r="D251" s="111"/>
      <c r="E251" s="193">
        <f>SUMIFS(E$8:E$250,$S$8:$S$250,"=一般会計")</f>
        <v>809859.99499999941</v>
      </c>
      <c r="F251" s="194">
        <f>SUMIFS(F$8:F$250,$S$8:$S$250,"=一般会計")</f>
        <v>790880.84828099934</v>
      </c>
      <c r="G251" s="194">
        <f>SUMIFS(G$8:G$250,$S$8:$S$250,"=一般会計")</f>
        <v>670531.15048000007</v>
      </c>
      <c r="H251" s="195"/>
      <c r="I251" s="282" t="s">
        <v>0</v>
      </c>
      <c r="J251" s="283"/>
      <c r="K251" s="193">
        <f>SUMIFS(K$8:K$250,$S$8:$S$250,"=一般会計")</f>
        <v>556996.1749999997</v>
      </c>
      <c r="L251" s="194">
        <f>SUMIFS(L$8:L$250,$S$8:$S$250,"=一般会計")</f>
        <v>598082.97300000046</v>
      </c>
      <c r="M251" s="194">
        <f>SUMIFS(M$8:M$250,$S$8:$S$250,"=一般会計")</f>
        <v>41086.797999999988</v>
      </c>
      <c r="N251" s="26">
        <f>SUMIFS(N$8:N$250,$S$8:$S$250,"=一般会計")</f>
        <v>-1.4</v>
      </c>
      <c r="O251" s="291"/>
      <c r="P251" s="291"/>
      <c r="Q251" s="257"/>
      <c r="R251" s="257"/>
      <c r="S251" s="223"/>
      <c r="T251" s="223"/>
      <c r="U251" s="226"/>
      <c r="V251" s="227"/>
      <c r="W251" s="227"/>
      <c r="X251" s="227"/>
      <c r="Y251" s="227"/>
      <c r="Z251" s="228"/>
      <c r="AA251" s="226"/>
      <c r="AB251" s="227"/>
      <c r="AC251" s="227"/>
      <c r="AD251" s="227"/>
      <c r="AE251" s="227"/>
      <c r="AF251" s="228"/>
      <c r="AG251" s="226"/>
      <c r="AH251" s="227"/>
      <c r="AI251" s="227"/>
      <c r="AJ251" s="227"/>
      <c r="AK251" s="227"/>
      <c r="AL251" s="228"/>
      <c r="AM251" s="235"/>
      <c r="AN251" s="223"/>
      <c r="AO251" s="223"/>
      <c r="AP251" s="223"/>
      <c r="AQ251" s="254"/>
    </row>
    <row r="252" spans="1:44" x14ac:dyDescent="0.15">
      <c r="A252" s="278"/>
      <c r="B252" s="279"/>
      <c r="C252" s="100"/>
      <c r="D252" s="112"/>
      <c r="E252" s="196">
        <f>SUMIFS(E$8:E$250,$S$8:$S$250,"=エネルギー対策特別会計電源開発促進勘定")</f>
        <v>13864.907000000001</v>
      </c>
      <c r="F252" s="197">
        <f>SUMIFS(F$8:F$250,$S$8:$S$250,"=エネルギー対策特別会計電源開発促進勘定")</f>
        <v>13329.341480000003</v>
      </c>
      <c r="G252" s="197">
        <f>SUMIFS(G$8:G$250,$S$8:$S$250,"=エネルギー対策特別会計電源開発促進勘定")</f>
        <v>12165.995649</v>
      </c>
      <c r="H252" s="198"/>
      <c r="I252" s="270" t="s">
        <v>536</v>
      </c>
      <c r="J252" s="271"/>
      <c r="K252" s="196">
        <f>SUMIFS(K$8:K$250,$S$8:$S$250,"=エネルギー対策特別会計電源開発促進勘定")</f>
        <v>13625.043</v>
      </c>
      <c r="L252" s="197">
        <f>SUMIFS(L$8:L$250,$S$8:$S$250,"=エネルギー対策特別会計電源開発促進勘定")</f>
        <v>19077.413</v>
      </c>
      <c r="M252" s="197">
        <f>SUMIFS(M$8:M$250,$S$8:$S$250,"=エネルギー対策特別会計電源開発促進勘定")</f>
        <v>5452.37</v>
      </c>
      <c r="N252" s="17">
        <f>SUMIFS(N$8:N$250,$S$8:$S$250,"=エネルギー対策特別会計電源開発促進勘定")</f>
        <v>0</v>
      </c>
      <c r="O252" s="289"/>
      <c r="P252" s="289"/>
      <c r="Q252" s="258"/>
      <c r="R252" s="258"/>
      <c r="S252" s="224"/>
      <c r="T252" s="224"/>
      <c r="U252" s="229"/>
      <c r="V252" s="230"/>
      <c r="W252" s="230"/>
      <c r="X252" s="230"/>
      <c r="Y252" s="230"/>
      <c r="Z252" s="231"/>
      <c r="AA252" s="229"/>
      <c r="AB252" s="230"/>
      <c r="AC252" s="230"/>
      <c r="AD252" s="230"/>
      <c r="AE252" s="230"/>
      <c r="AF252" s="231"/>
      <c r="AG252" s="229"/>
      <c r="AH252" s="230"/>
      <c r="AI252" s="230"/>
      <c r="AJ252" s="230"/>
      <c r="AK252" s="230"/>
      <c r="AL252" s="231"/>
      <c r="AM252" s="236"/>
      <c r="AN252" s="224"/>
      <c r="AO252" s="224"/>
      <c r="AP252" s="224"/>
      <c r="AQ252" s="255"/>
    </row>
    <row r="253" spans="1:44" ht="14.25" thickBot="1" x14ac:dyDescent="0.2">
      <c r="A253" s="295"/>
      <c r="B253" s="296"/>
      <c r="C253" s="101"/>
      <c r="D253" s="113"/>
      <c r="E253" s="199">
        <f>SUMIFS(E$8:E$250,$S$8:$S$250,"=年金特別会計子ども・子育て支援勘定")</f>
        <v>2899544.9980000001</v>
      </c>
      <c r="F253" s="200">
        <f>SUMIFS(F$8:F$250,$S$8:$S$250,"=年金特別会計子ども・子育て支援勘定")</f>
        <v>2930865.4720000001</v>
      </c>
      <c r="G253" s="200">
        <f>SUMIFS(G$8:G$250,$S$8:$S$250,"=年金特別会計子ども・子育て支援勘定")</f>
        <v>2835410.8909939998</v>
      </c>
      <c r="H253" s="201"/>
      <c r="I253" s="260" t="s">
        <v>537</v>
      </c>
      <c r="J253" s="261"/>
      <c r="K253" s="199">
        <f>SUMIFS(K$8:K$250,$S$8:$S$250,"=年金特別会計子ども・子育て支援勘定")</f>
        <v>3191901.861</v>
      </c>
      <c r="L253" s="200">
        <f>SUMIFS(L$8:L$250,$S$8:$S$250,"=年金特別会計子ども・子育て支援勘定")</f>
        <v>3192017.523</v>
      </c>
      <c r="M253" s="200">
        <f>SUMIFS(M$8:M$250,$S$8:$S$250,"=年金特別会計子ども・子育て支援勘定")</f>
        <v>115.66200000001118</v>
      </c>
      <c r="N253" s="27">
        <f>SUMIFS(N$8:N$250,$S$8:$S$250,"=年金特別会計子ども・子育て支援勘定")</f>
        <v>0</v>
      </c>
      <c r="O253" s="292"/>
      <c r="P253" s="292"/>
      <c r="Q253" s="259"/>
      <c r="R253" s="259"/>
      <c r="S253" s="225"/>
      <c r="T253" s="225"/>
      <c r="U253" s="232"/>
      <c r="V253" s="233"/>
      <c r="W253" s="233"/>
      <c r="X253" s="233"/>
      <c r="Y253" s="233"/>
      <c r="Z253" s="234"/>
      <c r="AA253" s="232"/>
      <c r="AB253" s="233"/>
      <c r="AC253" s="233"/>
      <c r="AD253" s="233"/>
      <c r="AE253" s="233"/>
      <c r="AF253" s="234"/>
      <c r="AG253" s="232"/>
      <c r="AH253" s="233"/>
      <c r="AI253" s="233"/>
      <c r="AJ253" s="233"/>
      <c r="AK253" s="233"/>
      <c r="AL253" s="234"/>
      <c r="AM253" s="237"/>
      <c r="AN253" s="225"/>
      <c r="AO253" s="225"/>
      <c r="AP253" s="225"/>
      <c r="AQ253" s="256"/>
    </row>
    <row r="254" spans="1:44" x14ac:dyDescent="0.15">
      <c r="A254" s="278" t="s">
        <v>10</v>
      </c>
      <c r="B254" s="279"/>
      <c r="C254" s="100"/>
      <c r="D254" s="112"/>
      <c r="E254" s="202">
        <v>2360286.648</v>
      </c>
      <c r="F254" s="203">
        <v>2362725.3607810005</v>
      </c>
      <c r="G254" s="204">
        <v>2352328.7298209993</v>
      </c>
      <c r="H254" s="205"/>
      <c r="I254" s="266" t="s">
        <v>0</v>
      </c>
      <c r="J254" s="267"/>
      <c r="K254" s="202">
        <v>2583229.1269999999</v>
      </c>
      <c r="L254" s="204">
        <v>2587714.1509999996</v>
      </c>
      <c r="M254" s="206">
        <v>4485.023999999743</v>
      </c>
      <c r="N254" s="318"/>
      <c r="O254" s="288"/>
      <c r="P254" s="288"/>
      <c r="Q254" s="262"/>
      <c r="R254" s="262"/>
      <c r="S254" s="252"/>
      <c r="T254" s="252"/>
      <c r="U254" s="272"/>
      <c r="V254" s="273"/>
      <c r="W254" s="273"/>
      <c r="X254" s="273"/>
      <c r="Y254" s="273"/>
      <c r="Z254" s="274"/>
      <c r="AA254" s="272"/>
      <c r="AB254" s="273"/>
      <c r="AC254" s="273"/>
      <c r="AD254" s="273"/>
      <c r="AE254" s="273"/>
      <c r="AF254" s="274"/>
      <c r="AG254" s="272"/>
      <c r="AH254" s="273"/>
      <c r="AI254" s="273"/>
      <c r="AJ254" s="273"/>
      <c r="AK254" s="273"/>
      <c r="AL254" s="274"/>
      <c r="AM254" s="268"/>
      <c r="AN254" s="252"/>
      <c r="AO254" s="252"/>
      <c r="AP254" s="252"/>
      <c r="AQ254" s="297"/>
    </row>
    <row r="255" spans="1:44" x14ac:dyDescent="0.15">
      <c r="A255" s="278"/>
      <c r="B255" s="279"/>
      <c r="C255" s="100"/>
      <c r="D255" s="112"/>
      <c r="E255" s="196">
        <v>1769.8780000000002</v>
      </c>
      <c r="F255" s="197">
        <v>1769.8780000000002</v>
      </c>
      <c r="G255" s="197">
        <v>1616.293009</v>
      </c>
      <c r="H255" s="198"/>
      <c r="I255" s="270" t="s">
        <v>536</v>
      </c>
      <c r="J255" s="271"/>
      <c r="K255" s="196">
        <v>1778.6019999999999</v>
      </c>
      <c r="L255" s="161">
        <v>1864.6889999999985</v>
      </c>
      <c r="M255" s="161">
        <v>86.086999999998625</v>
      </c>
      <c r="N255" s="304"/>
      <c r="O255" s="289"/>
      <c r="P255" s="289"/>
      <c r="Q255" s="258"/>
      <c r="R255" s="258"/>
      <c r="S255" s="224"/>
      <c r="T255" s="224"/>
      <c r="U255" s="229"/>
      <c r="V255" s="230"/>
      <c r="W255" s="230"/>
      <c r="X255" s="230"/>
      <c r="Y255" s="230"/>
      <c r="Z255" s="231"/>
      <c r="AA255" s="229"/>
      <c r="AB255" s="230"/>
      <c r="AC255" s="230"/>
      <c r="AD255" s="230"/>
      <c r="AE255" s="230"/>
      <c r="AF255" s="231"/>
      <c r="AG255" s="229"/>
      <c r="AH255" s="230"/>
      <c r="AI255" s="230"/>
      <c r="AJ255" s="230"/>
      <c r="AK255" s="230"/>
      <c r="AL255" s="231"/>
      <c r="AM255" s="236"/>
      <c r="AN255" s="224"/>
      <c r="AO255" s="224"/>
      <c r="AP255" s="224"/>
      <c r="AQ255" s="255"/>
    </row>
    <row r="256" spans="1:44" ht="14.25" thickBot="1" x14ac:dyDescent="0.2">
      <c r="A256" s="280"/>
      <c r="B256" s="281"/>
      <c r="C256" s="102"/>
      <c r="D256" s="114"/>
      <c r="E256" s="185">
        <v>27055.245999999999</v>
      </c>
      <c r="F256" s="192">
        <v>77227.448999999993</v>
      </c>
      <c r="G256" s="191">
        <v>31956.140186999997</v>
      </c>
      <c r="H256" s="207"/>
      <c r="I256" s="264" t="s">
        <v>537</v>
      </c>
      <c r="J256" s="265"/>
      <c r="K256" s="185">
        <v>47466.860999999997</v>
      </c>
      <c r="L256" s="191">
        <v>47412.413999999873</v>
      </c>
      <c r="M256" s="208">
        <v>-54.447000000123808</v>
      </c>
      <c r="N256" s="319"/>
      <c r="O256" s="290"/>
      <c r="P256" s="290"/>
      <c r="Q256" s="263"/>
      <c r="R256" s="263"/>
      <c r="S256" s="253"/>
      <c r="T256" s="253"/>
      <c r="U256" s="275"/>
      <c r="V256" s="276"/>
      <c r="W256" s="276"/>
      <c r="X256" s="276"/>
      <c r="Y256" s="276"/>
      <c r="Z256" s="277"/>
      <c r="AA256" s="275"/>
      <c r="AB256" s="276"/>
      <c r="AC256" s="276"/>
      <c r="AD256" s="276"/>
      <c r="AE256" s="276"/>
      <c r="AF256" s="277"/>
      <c r="AG256" s="275"/>
      <c r="AH256" s="276"/>
      <c r="AI256" s="276"/>
      <c r="AJ256" s="276"/>
      <c r="AK256" s="276"/>
      <c r="AL256" s="277"/>
      <c r="AM256" s="269"/>
      <c r="AN256" s="253"/>
      <c r="AO256" s="253"/>
      <c r="AP256" s="253"/>
      <c r="AQ256" s="298"/>
    </row>
    <row r="257" spans="1:43" ht="14.25" thickTop="1" x14ac:dyDescent="0.15">
      <c r="A257" s="293" t="s">
        <v>1</v>
      </c>
      <c r="B257" s="294"/>
      <c r="C257" s="100"/>
      <c r="D257" s="112"/>
      <c r="E257" s="202">
        <v>3170146.6429999992</v>
      </c>
      <c r="F257" s="203">
        <v>3153450.5241489997</v>
      </c>
      <c r="G257" s="204">
        <v>3023154.0699079996</v>
      </c>
      <c r="H257" s="205"/>
      <c r="I257" s="282" t="s">
        <v>0</v>
      </c>
      <c r="J257" s="283"/>
      <c r="K257" s="202">
        <v>3140225.3019999997</v>
      </c>
      <c r="L257" s="209">
        <v>3185797.1239999998</v>
      </c>
      <c r="M257" s="203">
        <v>45571.821999999731</v>
      </c>
      <c r="N257" s="303"/>
      <c r="O257" s="291"/>
      <c r="P257" s="291"/>
      <c r="Q257" s="257"/>
      <c r="R257" s="257"/>
      <c r="S257" s="223"/>
      <c r="T257" s="223"/>
      <c r="U257" s="226"/>
      <c r="V257" s="227"/>
      <c r="W257" s="227"/>
      <c r="X257" s="227"/>
      <c r="Y257" s="227"/>
      <c r="Z257" s="228"/>
      <c r="AA257" s="226"/>
      <c r="AB257" s="227"/>
      <c r="AC257" s="227"/>
      <c r="AD257" s="227"/>
      <c r="AE257" s="227"/>
      <c r="AF257" s="228"/>
      <c r="AG257" s="226"/>
      <c r="AH257" s="227"/>
      <c r="AI257" s="227"/>
      <c r="AJ257" s="227"/>
      <c r="AK257" s="227"/>
      <c r="AL257" s="228"/>
      <c r="AM257" s="235"/>
      <c r="AN257" s="223"/>
      <c r="AO257" s="223"/>
      <c r="AP257" s="223"/>
      <c r="AQ257" s="254"/>
    </row>
    <row r="258" spans="1:43" x14ac:dyDescent="0.15">
      <c r="A258" s="278"/>
      <c r="B258" s="279"/>
      <c r="C258" s="100"/>
      <c r="D258" s="112"/>
      <c r="E258" s="196">
        <v>15634.785000000002</v>
      </c>
      <c r="F258" s="197">
        <v>15099.219480000003</v>
      </c>
      <c r="G258" s="197">
        <v>13783.288658000001</v>
      </c>
      <c r="H258" s="198"/>
      <c r="I258" s="270" t="s">
        <v>536</v>
      </c>
      <c r="J258" s="271"/>
      <c r="K258" s="196">
        <v>15403.645</v>
      </c>
      <c r="L258" s="164">
        <v>20942.101999999999</v>
      </c>
      <c r="M258" s="197">
        <v>5538.4569999999985</v>
      </c>
      <c r="N258" s="304"/>
      <c r="O258" s="289"/>
      <c r="P258" s="289"/>
      <c r="Q258" s="258"/>
      <c r="R258" s="258"/>
      <c r="S258" s="224"/>
      <c r="T258" s="224"/>
      <c r="U258" s="229"/>
      <c r="V258" s="230"/>
      <c r="W258" s="230"/>
      <c r="X258" s="230"/>
      <c r="Y258" s="230"/>
      <c r="Z258" s="231"/>
      <c r="AA258" s="229"/>
      <c r="AB258" s="230"/>
      <c r="AC258" s="230"/>
      <c r="AD258" s="230"/>
      <c r="AE258" s="230"/>
      <c r="AF258" s="231"/>
      <c r="AG258" s="229"/>
      <c r="AH258" s="230"/>
      <c r="AI258" s="230"/>
      <c r="AJ258" s="230"/>
      <c r="AK258" s="230"/>
      <c r="AL258" s="231"/>
      <c r="AM258" s="236"/>
      <c r="AN258" s="224"/>
      <c r="AO258" s="224"/>
      <c r="AP258" s="224"/>
      <c r="AQ258" s="255"/>
    </row>
    <row r="259" spans="1:43" ht="14.25" thickBot="1" x14ac:dyDescent="0.2">
      <c r="A259" s="295"/>
      <c r="B259" s="296"/>
      <c r="C259" s="101"/>
      <c r="D259" s="113"/>
      <c r="E259" s="210">
        <v>2926600.2439999999</v>
      </c>
      <c r="F259" s="211">
        <v>3008092.9210000001</v>
      </c>
      <c r="G259" s="212">
        <v>2867367.0311809997</v>
      </c>
      <c r="H259" s="213"/>
      <c r="I259" s="260" t="s">
        <v>537</v>
      </c>
      <c r="J259" s="261"/>
      <c r="K259" s="210">
        <v>3239368.7220000001</v>
      </c>
      <c r="L259" s="214">
        <v>3239429.9369999999</v>
      </c>
      <c r="M259" s="211">
        <v>61.214999999887368</v>
      </c>
      <c r="N259" s="305"/>
      <c r="O259" s="292"/>
      <c r="P259" s="292"/>
      <c r="Q259" s="259"/>
      <c r="R259" s="259"/>
      <c r="S259" s="225"/>
      <c r="T259" s="225"/>
      <c r="U259" s="232"/>
      <c r="V259" s="233"/>
      <c r="W259" s="233"/>
      <c r="X259" s="233"/>
      <c r="Y259" s="233"/>
      <c r="Z259" s="234"/>
      <c r="AA259" s="232"/>
      <c r="AB259" s="233"/>
      <c r="AC259" s="233"/>
      <c r="AD259" s="233"/>
      <c r="AE259" s="233"/>
      <c r="AF259" s="234"/>
      <c r="AG259" s="232"/>
      <c r="AH259" s="233"/>
      <c r="AI259" s="233"/>
      <c r="AJ259" s="233"/>
      <c r="AK259" s="233"/>
      <c r="AL259" s="234"/>
      <c r="AM259" s="237"/>
      <c r="AN259" s="225"/>
      <c r="AO259" s="225"/>
      <c r="AP259" s="225"/>
      <c r="AQ259" s="256"/>
    </row>
    <row r="260" spans="1:43" ht="17.850000000000001" customHeight="1" x14ac:dyDescent="0.15">
      <c r="A260" s="31" t="s">
        <v>25</v>
      </c>
      <c r="B260" s="109"/>
      <c r="C260" s="109"/>
      <c r="D260" s="109"/>
      <c r="E260" s="215"/>
      <c r="F260" s="216"/>
      <c r="G260" s="216"/>
      <c r="H260" s="216"/>
      <c r="I260" s="217"/>
      <c r="J260" s="217"/>
      <c r="K260" s="215"/>
      <c r="L260" s="216"/>
      <c r="M260" s="216"/>
      <c r="N260" s="32"/>
      <c r="O260" s="33"/>
      <c r="P260" s="33"/>
      <c r="Q260" s="34"/>
      <c r="R260" s="34"/>
      <c r="S260" s="47"/>
      <c r="T260" s="47"/>
      <c r="U260" s="47"/>
      <c r="V260" s="47"/>
      <c r="W260" s="47"/>
      <c r="X260" s="47"/>
      <c r="Y260" s="47"/>
      <c r="Z260" s="47"/>
      <c r="AA260" s="47"/>
      <c r="AB260" s="47"/>
      <c r="AC260" s="47"/>
      <c r="AD260" s="47"/>
      <c r="AE260" s="47"/>
      <c r="AF260" s="47"/>
      <c r="AG260" s="47"/>
      <c r="AH260" s="47"/>
      <c r="AI260" s="47"/>
      <c r="AJ260" s="47"/>
      <c r="AK260" s="47"/>
      <c r="AL260" s="47"/>
      <c r="AM260" s="47"/>
      <c r="AN260" s="47"/>
      <c r="AO260" s="30"/>
      <c r="AP260" s="30"/>
      <c r="AQ260" s="110"/>
    </row>
    <row r="261" spans="1:43" ht="18" customHeight="1" x14ac:dyDescent="0.15">
      <c r="A261" s="28" t="s">
        <v>23</v>
      </c>
      <c r="B261" s="30"/>
      <c r="C261" s="30"/>
      <c r="D261" s="30"/>
      <c r="E261" s="218"/>
      <c r="F261" s="219"/>
      <c r="G261" s="219"/>
      <c r="H261" s="219"/>
      <c r="I261" s="219"/>
      <c r="J261" s="220"/>
      <c r="K261" s="218"/>
      <c r="L261" s="219"/>
      <c r="M261" s="219"/>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row>
    <row r="262" spans="1:43" ht="18" customHeight="1" x14ac:dyDescent="0.15">
      <c r="A262" s="35" t="s">
        <v>36</v>
      </c>
      <c r="B262" s="30"/>
      <c r="C262" s="30"/>
      <c r="D262" s="30"/>
      <c r="E262" s="218"/>
      <c r="F262" s="219"/>
      <c r="G262" s="219"/>
      <c r="H262" s="219"/>
      <c r="I262" s="219"/>
      <c r="J262" s="220"/>
      <c r="K262" s="218"/>
      <c r="L262" s="219"/>
      <c r="M262" s="219"/>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row>
    <row r="263" spans="1:43" ht="18" customHeight="1" x14ac:dyDescent="0.15">
      <c r="A263" s="36" t="s">
        <v>810</v>
      </c>
      <c r="B263" s="29"/>
      <c r="C263" s="29"/>
      <c r="D263" s="29"/>
      <c r="E263" s="218"/>
      <c r="F263" s="219"/>
      <c r="G263" s="219"/>
      <c r="H263" s="219"/>
      <c r="I263" s="219"/>
      <c r="J263" s="220"/>
      <c r="K263" s="218"/>
      <c r="L263" s="219"/>
      <c r="M263" s="219"/>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row>
    <row r="264" spans="1:43" ht="18" customHeight="1" x14ac:dyDescent="0.15">
      <c r="A264" s="35" t="s">
        <v>811</v>
      </c>
      <c r="B264" s="29"/>
      <c r="C264" s="29"/>
      <c r="D264" s="29"/>
      <c r="E264" s="218"/>
      <c r="F264" s="219"/>
      <c r="G264" s="219"/>
      <c r="H264" s="219"/>
      <c r="I264" s="219"/>
      <c r="J264" s="220"/>
      <c r="K264" s="218"/>
      <c r="L264" s="219"/>
      <c r="M264" s="219"/>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row>
    <row r="265" spans="1:43" ht="18" customHeight="1" x14ac:dyDescent="0.15">
      <c r="A265" s="28" t="s">
        <v>812</v>
      </c>
      <c r="B265" s="28"/>
      <c r="C265" s="28"/>
      <c r="D265" s="28"/>
      <c r="E265" s="215"/>
      <c r="F265" s="216"/>
      <c r="G265" s="216"/>
      <c r="H265" s="216"/>
      <c r="I265" s="216"/>
      <c r="J265" s="216"/>
      <c r="K265" s="215"/>
      <c r="L265" s="216"/>
      <c r="M265" s="216"/>
      <c r="N265" s="37"/>
      <c r="O265" s="37"/>
      <c r="P265" s="37"/>
      <c r="Q265" s="37"/>
      <c r="R265" s="37"/>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0"/>
      <c r="AP265" s="30"/>
      <c r="AQ265" s="30"/>
    </row>
    <row r="266" spans="1:43" ht="18" customHeight="1" x14ac:dyDescent="0.15">
      <c r="A266" s="28" t="s">
        <v>813</v>
      </c>
      <c r="B266" s="28"/>
      <c r="C266" s="28"/>
      <c r="D266" s="28"/>
      <c r="E266" s="215"/>
      <c r="F266" s="216"/>
      <c r="G266" s="216"/>
      <c r="H266" s="216"/>
      <c r="I266" s="216"/>
      <c r="J266" s="216"/>
      <c r="K266" s="215"/>
      <c r="L266" s="216"/>
      <c r="M266" s="216"/>
      <c r="N266" s="37"/>
      <c r="O266" s="37"/>
      <c r="P266" s="37"/>
      <c r="Q266" s="37"/>
      <c r="R266" s="37"/>
      <c r="S266" s="38"/>
      <c r="T266" s="38"/>
      <c r="U266" s="38"/>
      <c r="V266" s="38"/>
      <c r="W266" s="38"/>
      <c r="X266" s="38"/>
      <c r="Y266" s="38"/>
      <c r="Z266" s="38"/>
      <c r="AA266" s="38"/>
      <c r="AB266" s="38"/>
      <c r="AC266" s="38"/>
      <c r="AD266" s="38"/>
      <c r="AE266" s="38"/>
      <c r="AF266" s="38"/>
      <c r="AG266" s="38"/>
      <c r="AH266" s="38"/>
      <c r="AI266" s="38"/>
      <c r="AJ266" s="38"/>
      <c r="AK266" s="38"/>
      <c r="AL266" s="38"/>
      <c r="AM266" s="38"/>
      <c r="AN266" s="38"/>
      <c r="AO266" s="30"/>
      <c r="AP266" s="30"/>
      <c r="AQ266" s="30"/>
    </row>
    <row r="267" spans="1:43" ht="18" customHeight="1" x14ac:dyDescent="0.15">
      <c r="A267" s="28" t="s">
        <v>814</v>
      </c>
      <c r="B267" s="28"/>
      <c r="C267" s="28"/>
      <c r="D267" s="28"/>
      <c r="E267" s="218"/>
      <c r="F267" s="219"/>
      <c r="G267" s="219"/>
      <c r="H267" s="219"/>
      <c r="I267" s="219"/>
      <c r="J267" s="220"/>
      <c r="K267" s="218"/>
      <c r="L267" s="219"/>
      <c r="M267" s="219"/>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row>
    <row r="268" spans="1:43" ht="18" customHeight="1" x14ac:dyDescent="0.15">
      <c r="A268" s="28" t="s">
        <v>815</v>
      </c>
      <c r="B268" s="30"/>
      <c r="C268" s="30"/>
      <c r="D268" s="30"/>
      <c r="E268" s="218"/>
      <c r="F268" s="219"/>
      <c r="G268" s="219"/>
      <c r="H268" s="219"/>
      <c r="I268" s="219"/>
      <c r="J268" s="220"/>
      <c r="K268" s="218"/>
      <c r="L268" s="219"/>
      <c r="M268" s="219"/>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row>
    <row r="269" spans="1:43" ht="18" customHeight="1" x14ac:dyDescent="0.15">
      <c r="A269" s="28" t="s">
        <v>24</v>
      </c>
      <c r="B269" s="30"/>
      <c r="C269" s="30"/>
      <c r="D269" s="30"/>
      <c r="E269" s="218"/>
      <c r="F269" s="219"/>
      <c r="G269" s="219"/>
      <c r="H269" s="219"/>
      <c r="I269" s="219"/>
      <c r="J269" s="220"/>
      <c r="K269" s="218"/>
      <c r="L269" s="219"/>
      <c r="M269" s="219"/>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row>
    <row r="270" spans="1:43" ht="48" customHeight="1" x14ac:dyDescent="0.15">
      <c r="A270" s="316" t="s">
        <v>816</v>
      </c>
      <c r="B270" s="317"/>
      <c r="C270" s="317"/>
      <c r="D270" s="317"/>
      <c r="E270" s="317"/>
      <c r="F270" s="317"/>
      <c r="G270" s="317"/>
      <c r="H270" s="317"/>
      <c r="I270" s="317"/>
      <c r="J270" s="317"/>
      <c r="K270" s="317"/>
      <c r="L270" s="317"/>
      <c r="M270" s="317"/>
      <c r="N270" s="317"/>
      <c r="O270" s="317"/>
      <c r="P270" s="317"/>
      <c r="Q270" s="317"/>
      <c r="R270" s="317"/>
      <c r="S270" s="317"/>
      <c r="T270" s="317"/>
      <c r="U270" s="317"/>
      <c r="V270" s="317"/>
      <c r="W270" s="317"/>
      <c r="X270" s="317"/>
      <c r="Y270" s="317"/>
      <c r="Z270" s="317"/>
      <c r="AA270" s="317"/>
      <c r="AB270" s="317"/>
      <c r="AC270" s="317"/>
      <c r="AD270" s="317"/>
      <c r="AE270" s="317"/>
      <c r="AF270" s="317"/>
      <c r="AG270" s="317"/>
      <c r="AH270" s="317"/>
      <c r="AI270" s="317"/>
      <c r="AJ270" s="317"/>
      <c r="AK270" s="317"/>
      <c r="AL270" s="317"/>
      <c r="AM270" s="317"/>
      <c r="AN270" s="317"/>
      <c r="AO270" s="317"/>
      <c r="AP270" s="317"/>
      <c r="AQ270" s="317"/>
    </row>
    <row r="271" spans="1:43" x14ac:dyDescent="0.15">
      <c r="A271" s="30" t="s">
        <v>16</v>
      </c>
      <c r="B271" s="30"/>
      <c r="C271" s="30"/>
      <c r="D271" s="30"/>
      <c r="E271" s="218"/>
      <c r="F271" s="219"/>
      <c r="G271" s="219"/>
      <c r="H271" s="219"/>
      <c r="I271" s="219"/>
      <c r="J271" s="220"/>
      <c r="K271" s="218"/>
      <c r="L271" s="219"/>
      <c r="M271" s="219"/>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row>
    <row r="272" spans="1:43" ht="18" customHeight="1" x14ac:dyDescent="0.15">
      <c r="A272" s="30" t="s">
        <v>31</v>
      </c>
      <c r="B272" s="30"/>
      <c r="C272" s="30"/>
      <c r="D272" s="30"/>
      <c r="E272" s="218"/>
      <c r="F272" s="219"/>
      <c r="G272" s="219"/>
      <c r="H272" s="219"/>
      <c r="I272" s="219"/>
      <c r="J272" s="220"/>
      <c r="K272" s="218"/>
      <c r="L272" s="219"/>
      <c r="M272" s="219"/>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row>
    <row r="273" spans="1:43" ht="18" customHeight="1" x14ac:dyDescent="0.15">
      <c r="A273" s="30" t="s">
        <v>32</v>
      </c>
      <c r="B273" s="30"/>
      <c r="C273" s="30"/>
      <c r="D273" s="30"/>
      <c r="E273" s="218"/>
      <c r="F273" s="219"/>
      <c r="G273" s="219"/>
      <c r="H273" s="219"/>
      <c r="I273" s="219"/>
      <c r="J273" s="220"/>
      <c r="K273" s="218"/>
      <c r="L273" s="219"/>
      <c r="M273" s="219"/>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row>
    <row r="274" spans="1:43" ht="18" customHeight="1" x14ac:dyDescent="0.15">
      <c r="A274" s="30" t="s">
        <v>33</v>
      </c>
      <c r="B274" s="30"/>
      <c r="C274" s="30"/>
      <c r="D274" s="30"/>
      <c r="E274" s="218"/>
      <c r="F274" s="219"/>
      <c r="G274" s="219"/>
      <c r="H274" s="219"/>
      <c r="I274" s="219"/>
      <c r="J274" s="220"/>
      <c r="K274" s="218"/>
      <c r="L274" s="219"/>
      <c r="M274" s="219"/>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row>
    <row r="275" spans="1:43" ht="26.45" customHeight="1" x14ac:dyDescent="0.15">
      <c r="A275" s="6" t="s">
        <v>817</v>
      </c>
      <c r="H275" s="135"/>
    </row>
    <row r="276" spans="1:43" x14ac:dyDescent="0.15">
      <c r="A276" s="7"/>
    </row>
    <row r="282" spans="1:43" x14ac:dyDescent="0.15">
      <c r="F282" s="221"/>
      <c r="G282" s="221"/>
    </row>
    <row r="293" spans="6:6" x14ac:dyDescent="0.15">
      <c r="F293" s="222"/>
    </row>
  </sheetData>
  <autoFilter ref="A6:AT275">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dataConsolidate/>
  <mergeCells count="87">
    <mergeCell ref="AP251:AP253"/>
    <mergeCell ref="AQ4:AQ6"/>
    <mergeCell ref="R4:R6"/>
    <mergeCell ref="T4:T6"/>
    <mergeCell ref="A2:AQ2"/>
    <mergeCell ref="A4:A6"/>
    <mergeCell ref="B4:B6"/>
    <mergeCell ref="E4:E6"/>
    <mergeCell ref="F4:G4"/>
    <mergeCell ref="N5:N6"/>
    <mergeCell ref="C4:C6"/>
    <mergeCell ref="D4:D6"/>
    <mergeCell ref="I5:I6"/>
    <mergeCell ref="F5:F6"/>
    <mergeCell ref="M4:M5"/>
    <mergeCell ref="N4:P4"/>
    <mergeCell ref="S4:S6"/>
    <mergeCell ref="AN4:AN6"/>
    <mergeCell ref="Q4:Q6"/>
    <mergeCell ref="H4:H6"/>
    <mergeCell ref="A270:AQ270"/>
    <mergeCell ref="A257:B259"/>
    <mergeCell ref="R251:R253"/>
    <mergeCell ref="O254:O256"/>
    <mergeCell ref="N254:N256"/>
    <mergeCell ref="AA254:AF256"/>
    <mergeCell ref="AA257:AF259"/>
    <mergeCell ref="I258:J258"/>
    <mergeCell ref="AQ257:AQ259"/>
    <mergeCell ref="T257:T259"/>
    <mergeCell ref="P257:P259"/>
    <mergeCell ref="AP257:AP259"/>
    <mergeCell ref="AO257:AO259"/>
    <mergeCell ref="T254:T256"/>
    <mergeCell ref="S251:S253"/>
    <mergeCell ref="AQ254:AQ256"/>
    <mergeCell ref="J5:J6"/>
    <mergeCell ref="O5:P6"/>
    <mergeCell ref="AM251:AM253"/>
    <mergeCell ref="AA251:AF253"/>
    <mergeCell ref="AN251:AN253"/>
    <mergeCell ref="U251:Z253"/>
    <mergeCell ref="AG251:AL253"/>
    <mergeCell ref="Q251:Q253"/>
    <mergeCell ref="T251:T253"/>
    <mergeCell ref="I257:J257"/>
    <mergeCell ref="N257:N259"/>
    <mergeCell ref="O257:O259"/>
    <mergeCell ref="A254:B256"/>
    <mergeCell ref="I251:J251"/>
    <mergeCell ref="I4:J4"/>
    <mergeCell ref="G5:G6"/>
    <mergeCell ref="P254:P256"/>
    <mergeCell ref="O251:O253"/>
    <mergeCell ref="P251:P253"/>
    <mergeCell ref="A251:B253"/>
    <mergeCell ref="I253:J253"/>
    <mergeCell ref="I252:J252"/>
    <mergeCell ref="AM254:AM256"/>
    <mergeCell ref="R254:R256"/>
    <mergeCell ref="I255:J255"/>
    <mergeCell ref="U254:Z256"/>
    <mergeCell ref="AG254:AL256"/>
    <mergeCell ref="R257:R259"/>
    <mergeCell ref="S257:S259"/>
    <mergeCell ref="Q257:Q259"/>
    <mergeCell ref="I259:J259"/>
    <mergeCell ref="Q254:Q256"/>
    <mergeCell ref="I256:J256"/>
    <mergeCell ref="I254:J254"/>
    <mergeCell ref="S254:S256"/>
    <mergeCell ref="AN257:AN259"/>
    <mergeCell ref="U257:Z259"/>
    <mergeCell ref="AM257:AM259"/>
    <mergeCell ref="AG257:AL259"/>
    <mergeCell ref="AN3:AQ3"/>
    <mergeCell ref="AO4:AO6"/>
    <mergeCell ref="AP4:AP6"/>
    <mergeCell ref="U4:AM5"/>
    <mergeCell ref="U6:Z6"/>
    <mergeCell ref="AA6:AF6"/>
    <mergeCell ref="AO254:AO256"/>
    <mergeCell ref="AP254:AP256"/>
    <mergeCell ref="AG6:AL6"/>
    <mergeCell ref="AQ251:AQ253"/>
    <mergeCell ref="AN254:AN256"/>
    <mergeCell ref="AO251:AO253"/>
  </mergeCells>
  <phoneticPr fontId="19"/>
  <dataValidations count="11">
    <dataValidation type="list" allowBlank="1" showInputMessage="1" showErrorMessage="1" sqref="I7 I9 I15 I18 I194 I24 I26 I28 I30 I32 I34 I38 I41 I43 I45 I47 I49 I51 I54 I57 I65 I67 I71 I73 I202 I192 I204 I92 I99 I138 I140 I142 I144 I146 I148 I151 I153 I160 I162 I164 I166 I168 I170 I172 I174 I177 I180 I182 I185 I187 I189 I84 I198 I76 I78 I81 I20 I22">
      <formula1>"廃止,事業全体の抜本的改善,事業内容の改善,現状通り"</formula1>
    </dataValidation>
    <dataValidation type="list" allowBlank="1" showInputMessage="1" showErrorMessage="1" sqref="AN7">
      <formula1>"前年度新規,最終実施年度 ,その他"</formula1>
    </dataValidation>
    <dataValidation type="list" allowBlank="1" showInputMessage="1" showErrorMessage="1" sqref="AG68:AG70 AG8 AG16:AG17 AA16:AA17 U16:U17 AG19 AA19 AA58:AA64 AA23 U23 AG23 AG25 AA25 U25 AG27 AA27 AG181 AG31 AA31 U31 U33 AG33 AA33 AA35:AA37 U35:U37 AG35:AG37 AA39:AA40 U39:U40 U42 AG42 AA42 AA44 U44 AG44 AG46 AA46 U46 U48 AG48 AA48 AA50 U50 AG50 AG52:AG53 AA52:AA53 U52:U53 U55:U56 AG55:AG56 AA55:AA56 AG39:AG40 U66 AA66 AA72 AG72 U72 AA163 U27 AG199:AG201 U178:U179 AA139 U139 AG139 AG141 AA141 U141 U143 AG143 AA143 AA145 U145 AG145 AG147 AA147 U147 U149:U150 AG149:AG150 AA149:AA150 AA152 U152 AG152 U154:U159 AA154:AA159 AG154:AG159 AG161 U161 AA161 AG66 U175:U176 AA175:AA176 AG175:AG176 AA169 AG169 U169 U171 AA171 AG171 AG173 U173 AA173 AG29 AA29 U29 AA82:AA83 AA183:AA184 AG183:AG184 U183:U184 U186 AA186 AG186 U190:U191 AG190:AG191 U165 AA165 AG165 AG85:AG91 AA193 AG193 U193 U181 AA181 AG82:AG83 AG203 AG74:AG75 U74:U75 AA167 AG167 U167 AA74:AA75 U79:U80 AA79:AA80 AA77 U82:U83 AA195:AA197 AG79:AG80 AA178:AA179 AG178:AG179 U10:U14 U93:U98 AA93:AA98 AG93:AG98 AA188 AG188 U188 AG77 U77 AA85:AA91 U85:U91 U8 AA8 AA10:AA14 AG10:AG14 U68:U70 AA68:AA70 AG163 U163 AG195:AG197 U195:U197 U203 AA203 AA199:AA201 U199:U201 U100:U137 AG100:AG137 AA100:AA137 U58:U64 AG58:AG64 U19 AG21 AG205:AG250 U21 U205:U250 AA21 AA205:AA250 AA190:AA191">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F68:AF70 Z8 Z16:Z17 AF16:AF17 Z19 AF58:AF64 Z23 AF23 AF25 Z25 AF27 Z181 Z31 AF31 AF33 Z33 Z35:Z37 AF35:AF37 Z39:Z40 Z42 AF42 AF44 Z44 Z46 AF46 AF48 Z48 Z50 AF50 AF52:AF53 Z52:Z53 Z55:Z56 AF55:AF56 AF39:AF40 Z66 AF72 Z72 Z163 Z27 AF199:AF201 AF178:AF179 AF139 Z139 Z141 AF141 AF143 Z143 Z145 AF145 AF147 Z147 Z149:Z150 AF149:AF150 AF152 Z152 Z154:Z159 AF154:AF159 AF161 Z161 AF66 Z175:Z176 AF175:AF176 AF169 Z169 Z171 AF171 AF173 Z173 Z29 AF29 Z82:Z83 AF183:AF184 Z183:Z184 Z186 AF186 Z190:Z191 Z165 AF165 AF203 Z85:Z91 Z193 AF193 AF181 AF82:AF83 Z74:Z75 AF167 Z167 AF74:AF75 Z79:Z80 Z77 Z195:Z197 AF79:AF80 Z178:Z179 Z10:Z14 Z93:Z98 AF93:AF98 AF188 Z188 AF77 AF85:AF91 AF8 AF10:AF14 Z68:Z70 AF163 AF195:AF197 Z203 Z199:Z201 Z100:Z137 AF100:AF137 Z58:Z64 AF19 AF21 AF205:AF250 Z21 Z205:Z250 AF190:AF191">
      <formula1>0</formula1>
      <formula2>99</formula2>
    </dataValidation>
    <dataValidation type="list" allowBlank="1" showInputMessage="1" showErrorMessage="1" sqref="O66 O8 O10:O14 O58:O64 O23 O25 O181 O31 O33 O35:O37 O163 O39:O40 O42 O44 O46 O48 O50 O52:O53 O55:O56 O195:O197 O72 O139 O82:O83 O193 O68:O70 O27 O178:O179 O16:O17 O141 O143 O145 O147 O149:O150 O152 O154:O159 O161 O175:O176 O169 O171 O173 O29 O85:O91 O79:O80 O183:O184 O186 O165 O203 O167 O199:O201 O74:O75 O77 O93:O98 O188 O102:O110 O115:O137 O19 O21 O190:O191 O205:O250">
      <formula1>"廃止,縮減, 執行等改善,年度内に改善を検討,予定通り終了,現状通り"</formula1>
    </dataValidation>
    <dataValidation type="list" allowBlank="1" showInputMessage="1" showErrorMessage="1" sqref="I68:I70 I205:I250 I190:I191 I10:I14 I23 I25 I175:I176 I31 I33 I35:I37 I203 I39:I40 I42 I193 I46 I48 I50 I44 I55:I56 I181 I72 I188 I79:I80 I16:I17 I58:I64 I27 I178:I179 I139 I141 I143 I145 I147 I149:I150 I152 I154:I159 I161 I66 I165 I169 I171 I173 I85:I91 I82:I83 I8 I186 I29 I163 I195:I197 I167 I199:I201 I74:I75 I77 I93:I98 O111:O114 O100:O101 I52:I53 I19 I21 I100:I137 I183:I184">
      <formula1>"廃止,事業全体の抜本的な改善,事業内容の一部改善,終了予定,現状通り"</formula1>
    </dataValidation>
    <dataValidation type="list" allowBlank="1" showInputMessage="1" showErrorMessage="1" sqref="AN250:AN259">
      <formula1>"前年度新規,最終実施年度 ,行革推進会議,継続の是非,その他,平成２６年度対象,平成２７年度対象,平成２８年度対象,平成２９年度対象"</formula1>
    </dataValidation>
    <dataValidation type="list" allowBlank="1" showInputMessage="1" showErrorMessage="1" sqref="AB190:AB191 AB8 AB195:AB197 AB16:AB17 AH16:AH17 AB19 AB58:AB64 AB23 AH23 AH77 AH165 AB25 AH25 AB165 AB27 AB181 AH85:AH91 AB31 AH31 AH33 AH193 AB33 AB35:AB37 AH35:AH37 AB193 AB39:AB40 AH39:AH40 AH42 AB85:AB91 AB42 AB44 AH44 AH199:AH201 AH181 AB46 AH46 AH48 AH8 AB48 AB50 AH50 AB203 AH10:AH14 AB52:AB53 AH52:AH53 AH55:AH56 AH74:AH75 AB55:AB56 AH167 AH66 AB66 AB72 AB167 AH72 AH163 AH27 AB74:AB75 AB199:AB201 AH79:AH80 AH139 AB139 AB79:AB80 AB77 AH141 AB141 AB143 AH82:AH83 AH143 AH145 AB145 AH195:AH197 AH68:AH70 AH147 AB147 AB149:AB150 AH178:AH179 AH149:AH150 AH152 AB152 AB178:AB179 AB10:AB14 AH154:AH159 AB154:AB159 AB161 AB68:AB70 AH161 AH93:AH98 AB93:AB98 AH175:AH176 AB175:AB176 AH169 AB169 AH188 AB188 AH171 AB171 AB173 AB163 AH173 V250 AH203 AB29 AH29 AB82:AB83 AH183:AH184 AB183:AB184 AB186 AH186 AH100:AH137 AB100:AB137 AH58:AH64 AH19 AH21 AH205:AH250 AB21 AB205:AB250 AH190:AH191">
      <formula1>"新29,新30"</formula1>
    </dataValidation>
    <dataValidation type="list" allowBlank="1" showInputMessage="1" showErrorMessage="1" sqref="AO7:AQ250">
      <formula1>"○, 　,"</formula1>
    </dataValidation>
    <dataValidation type="list" allowBlank="1" showInputMessage="1" showErrorMessage="1" sqref="V8:V249">
      <formula1>"新30,新31,新32"</formula1>
    </dataValidation>
    <dataValidation type="list" allowBlank="1" showInputMessage="1" showErrorMessage="1" sqref="AN8:AN249">
      <formula1>"前年度新規,最終実施年度,目標最終年度,行革推進会議,継続の是非,その他,前回点検から５年,平成２７年度対象,平成２８年度対象,平成２９年度対象,平成３０年度対象,令和元年度対象,（未実施）"</formula1>
    </dataValidation>
  </dataValidations>
  <printOptions horizontalCentered="1"/>
  <pageMargins left="0.39370078740157483" right="0.39370078740157483" top="0.78740157480314965" bottom="0.59055118110236227" header="0.51181102362204722" footer="0.39370078740157483"/>
  <pageSetup paperSize="8" scale="43" fitToHeight="0" orientation="landscape"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282"/>
  <sheetViews>
    <sheetView zoomScale="85" zoomScaleNormal="85" workbookViewId="0"/>
  </sheetViews>
  <sheetFormatPr defaultColWidth="9" defaultRowHeight="13.5" x14ac:dyDescent="0.15"/>
  <cols>
    <col min="1" max="1" width="13.875" style="41" customWidth="1"/>
    <col min="2" max="2" width="11.125" style="40" bestFit="1" customWidth="1"/>
    <col min="3" max="16384" width="9" style="40"/>
  </cols>
  <sheetData>
    <row r="1" spans="1:1" x14ac:dyDescent="0.15">
      <c r="A1" s="41" t="s">
        <v>323</v>
      </c>
    </row>
    <row r="2" spans="1:1" x14ac:dyDescent="0.15">
      <c r="A2" s="42" t="s">
        <v>43</v>
      </c>
    </row>
    <row r="3" spans="1:1" x14ac:dyDescent="0.15">
      <c r="A3" s="42" t="s">
        <v>46</v>
      </c>
    </row>
    <row r="4" spans="1:1" x14ac:dyDescent="0.15">
      <c r="A4" s="42" t="s">
        <v>49</v>
      </c>
    </row>
    <row r="5" spans="1:1" x14ac:dyDescent="0.15">
      <c r="A5" s="42" t="s">
        <v>52</v>
      </c>
    </row>
    <row r="6" spans="1:1" x14ac:dyDescent="0.15">
      <c r="A6" s="42" t="s">
        <v>55</v>
      </c>
    </row>
    <row r="7" spans="1:1" x14ac:dyDescent="0.15">
      <c r="A7" s="42" t="s">
        <v>58</v>
      </c>
    </row>
    <row r="8" spans="1:1" x14ac:dyDescent="0.15">
      <c r="A8" s="42" t="s">
        <v>61</v>
      </c>
    </row>
    <row r="9" spans="1:1" x14ac:dyDescent="0.15">
      <c r="A9" s="42" t="s">
        <v>64</v>
      </c>
    </row>
    <row r="10" spans="1:1" x14ac:dyDescent="0.15">
      <c r="A10" s="42" t="s">
        <v>67</v>
      </c>
    </row>
    <row r="11" spans="1:1" x14ac:dyDescent="0.15">
      <c r="A11" s="42" t="s">
        <v>70</v>
      </c>
    </row>
    <row r="12" spans="1:1" x14ac:dyDescent="0.15">
      <c r="A12" s="42" t="s">
        <v>73</v>
      </c>
    </row>
    <row r="13" spans="1:1" x14ac:dyDescent="0.15">
      <c r="A13" s="42" t="s">
        <v>76</v>
      </c>
    </row>
    <row r="14" spans="1:1" x14ac:dyDescent="0.15">
      <c r="A14" s="42" t="s">
        <v>79</v>
      </c>
    </row>
    <row r="15" spans="1:1" x14ac:dyDescent="0.15">
      <c r="A15" s="42" t="s">
        <v>82</v>
      </c>
    </row>
    <row r="16" spans="1:1" x14ac:dyDescent="0.15">
      <c r="A16" s="42" t="s">
        <v>85</v>
      </c>
    </row>
    <row r="17" spans="1:1" x14ac:dyDescent="0.15">
      <c r="A17" s="42" t="s">
        <v>88</v>
      </c>
    </row>
    <row r="18" spans="1:1" x14ac:dyDescent="0.15">
      <c r="A18" s="42" t="s">
        <v>91</v>
      </c>
    </row>
    <row r="19" spans="1:1" x14ac:dyDescent="0.15">
      <c r="A19" s="42" t="s">
        <v>94</v>
      </c>
    </row>
    <row r="20" spans="1:1" x14ac:dyDescent="0.15">
      <c r="A20" s="42" t="s">
        <v>97</v>
      </c>
    </row>
    <row r="21" spans="1:1" x14ac:dyDescent="0.15">
      <c r="A21" s="42" t="s">
        <v>100</v>
      </c>
    </row>
    <row r="22" spans="1:1" x14ac:dyDescent="0.15">
      <c r="A22" s="42" t="s">
        <v>103</v>
      </c>
    </row>
    <row r="23" spans="1:1" x14ac:dyDescent="0.15">
      <c r="A23" s="42" t="s">
        <v>106</v>
      </c>
    </row>
    <row r="24" spans="1:1" x14ac:dyDescent="0.15">
      <c r="A24" s="42" t="s">
        <v>109</v>
      </c>
    </row>
    <row r="25" spans="1:1" x14ac:dyDescent="0.15">
      <c r="A25" s="42" t="s">
        <v>112</v>
      </c>
    </row>
    <row r="26" spans="1:1" x14ac:dyDescent="0.15">
      <c r="A26" s="42" t="s">
        <v>115</v>
      </c>
    </row>
    <row r="27" spans="1:1" x14ac:dyDescent="0.15">
      <c r="A27" s="42" t="s">
        <v>118</v>
      </c>
    </row>
    <row r="28" spans="1:1" x14ac:dyDescent="0.15">
      <c r="A28" s="42" t="s">
        <v>121</v>
      </c>
    </row>
    <row r="29" spans="1:1" x14ac:dyDescent="0.15">
      <c r="A29" s="42" t="s">
        <v>124</v>
      </c>
    </row>
    <row r="30" spans="1:1" x14ac:dyDescent="0.15">
      <c r="A30" s="42" t="s">
        <v>127</v>
      </c>
    </row>
    <row r="31" spans="1:1" x14ac:dyDescent="0.15">
      <c r="A31" s="42" t="s">
        <v>130</v>
      </c>
    </row>
    <row r="32" spans="1:1" x14ac:dyDescent="0.15">
      <c r="A32" s="42" t="s">
        <v>133</v>
      </c>
    </row>
    <row r="33" spans="1:1" x14ac:dyDescent="0.15">
      <c r="A33" s="42" t="s">
        <v>136</v>
      </c>
    </row>
    <row r="34" spans="1:1" x14ac:dyDescent="0.15">
      <c r="A34" s="42" t="s">
        <v>139</v>
      </c>
    </row>
    <row r="35" spans="1:1" x14ac:dyDescent="0.15">
      <c r="A35" s="42" t="s">
        <v>142</v>
      </c>
    </row>
    <row r="36" spans="1:1" x14ac:dyDescent="0.15">
      <c r="A36" s="42" t="s">
        <v>145</v>
      </c>
    </row>
    <row r="37" spans="1:1" x14ac:dyDescent="0.15">
      <c r="A37" s="42" t="s">
        <v>148</v>
      </c>
    </row>
    <row r="38" spans="1:1" x14ac:dyDescent="0.15">
      <c r="A38" s="42" t="s">
        <v>151</v>
      </c>
    </row>
    <row r="39" spans="1:1" x14ac:dyDescent="0.15">
      <c r="A39" s="42" t="s">
        <v>154</v>
      </c>
    </row>
    <row r="40" spans="1:1" x14ac:dyDescent="0.15">
      <c r="A40" s="42" t="s">
        <v>157</v>
      </c>
    </row>
    <row r="41" spans="1:1" x14ac:dyDescent="0.15">
      <c r="A41" s="42" t="s">
        <v>159</v>
      </c>
    </row>
    <row r="42" spans="1:1" x14ac:dyDescent="0.15">
      <c r="A42" s="42" t="s">
        <v>162</v>
      </c>
    </row>
    <row r="43" spans="1:1" x14ac:dyDescent="0.15">
      <c r="A43" s="42" t="s">
        <v>44</v>
      </c>
    </row>
    <row r="44" spans="1:1" x14ac:dyDescent="0.15">
      <c r="A44" s="42" t="s">
        <v>47</v>
      </c>
    </row>
    <row r="45" spans="1:1" x14ac:dyDescent="0.15">
      <c r="A45" s="42" t="s">
        <v>50</v>
      </c>
    </row>
    <row r="46" spans="1:1" x14ac:dyDescent="0.15">
      <c r="A46" s="42" t="s">
        <v>53</v>
      </c>
    </row>
    <row r="47" spans="1:1" x14ac:dyDescent="0.15">
      <c r="A47" s="42" t="s">
        <v>56</v>
      </c>
    </row>
    <row r="48" spans="1:1" x14ac:dyDescent="0.15">
      <c r="A48" s="42" t="s">
        <v>59</v>
      </c>
    </row>
    <row r="49" spans="1:1" x14ac:dyDescent="0.15">
      <c r="A49" s="42" t="s">
        <v>62</v>
      </c>
    </row>
    <row r="50" spans="1:1" x14ac:dyDescent="0.15">
      <c r="A50" s="42" t="s">
        <v>65</v>
      </c>
    </row>
    <row r="51" spans="1:1" x14ac:dyDescent="0.15">
      <c r="A51" s="42" t="s">
        <v>68</v>
      </c>
    </row>
    <row r="52" spans="1:1" x14ac:dyDescent="0.15">
      <c r="A52" s="42" t="s">
        <v>71</v>
      </c>
    </row>
    <row r="53" spans="1:1" x14ac:dyDescent="0.15">
      <c r="A53" s="42" t="s">
        <v>74</v>
      </c>
    </row>
    <row r="54" spans="1:1" x14ac:dyDescent="0.15">
      <c r="A54" s="42" t="s">
        <v>77</v>
      </c>
    </row>
    <row r="55" spans="1:1" x14ac:dyDescent="0.15">
      <c r="A55" s="42" t="s">
        <v>80</v>
      </c>
    </row>
    <row r="56" spans="1:1" x14ac:dyDescent="0.15">
      <c r="A56" s="42" t="s">
        <v>83</v>
      </c>
    </row>
    <row r="57" spans="1:1" x14ac:dyDescent="0.15">
      <c r="A57" s="42" t="s">
        <v>86</v>
      </c>
    </row>
    <row r="58" spans="1:1" x14ac:dyDescent="0.15">
      <c r="A58" s="42" t="s">
        <v>89</v>
      </c>
    </row>
    <row r="59" spans="1:1" x14ac:dyDescent="0.15">
      <c r="A59" s="42" t="s">
        <v>92</v>
      </c>
    </row>
    <row r="60" spans="1:1" x14ac:dyDescent="0.15">
      <c r="A60" s="42" t="s">
        <v>95</v>
      </c>
    </row>
    <row r="61" spans="1:1" x14ac:dyDescent="0.15">
      <c r="A61" s="42" t="s">
        <v>98</v>
      </c>
    </row>
    <row r="62" spans="1:1" x14ac:dyDescent="0.15">
      <c r="A62" s="42" t="s">
        <v>101</v>
      </c>
    </row>
    <row r="63" spans="1:1" x14ac:dyDescent="0.15">
      <c r="A63" s="42" t="s">
        <v>104</v>
      </c>
    </row>
    <row r="64" spans="1:1" x14ac:dyDescent="0.15">
      <c r="A64" s="42" t="s">
        <v>107</v>
      </c>
    </row>
    <row r="65" spans="1:1" x14ac:dyDescent="0.15">
      <c r="A65" s="42" t="s">
        <v>110</v>
      </c>
    </row>
    <row r="66" spans="1:1" x14ac:dyDescent="0.15">
      <c r="A66" s="42" t="s">
        <v>113</v>
      </c>
    </row>
    <row r="67" spans="1:1" x14ac:dyDescent="0.15">
      <c r="A67" s="42" t="s">
        <v>116</v>
      </c>
    </row>
    <row r="68" spans="1:1" x14ac:dyDescent="0.15">
      <c r="A68" s="42" t="s">
        <v>119</v>
      </c>
    </row>
    <row r="69" spans="1:1" x14ac:dyDescent="0.15">
      <c r="A69" s="42" t="s">
        <v>122</v>
      </c>
    </row>
    <row r="70" spans="1:1" x14ac:dyDescent="0.15">
      <c r="A70" s="42" t="s">
        <v>125</v>
      </c>
    </row>
    <row r="71" spans="1:1" x14ac:dyDescent="0.15">
      <c r="A71" s="42" t="s">
        <v>128</v>
      </c>
    </row>
    <row r="72" spans="1:1" x14ac:dyDescent="0.15">
      <c r="A72" s="42" t="s">
        <v>131</v>
      </c>
    </row>
    <row r="73" spans="1:1" x14ac:dyDescent="0.15">
      <c r="A73" s="42" t="s">
        <v>134</v>
      </c>
    </row>
    <row r="74" spans="1:1" x14ac:dyDescent="0.15">
      <c r="A74" s="42" t="s">
        <v>137</v>
      </c>
    </row>
    <row r="75" spans="1:1" x14ac:dyDescent="0.15">
      <c r="A75" s="42" t="s">
        <v>140</v>
      </c>
    </row>
    <row r="76" spans="1:1" x14ac:dyDescent="0.15">
      <c r="A76" s="42" t="s">
        <v>143</v>
      </c>
    </row>
    <row r="77" spans="1:1" x14ac:dyDescent="0.15">
      <c r="A77" s="42" t="s">
        <v>146</v>
      </c>
    </row>
    <row r="78" spans="1:1" x14ac:dyDescent="0.15">
      <c r="A78" s="42" t="s">
        <v>149</v>
      </c>
    </row>
    <row r="79" spans="1:1" x14ac:dyDescent="0.15">
      <c r="A79" s="42" t="s">
        <v>152</v>
      </c>
    </row>
    <row r="80" spans="1:1" x14ac:dyDescent="0.15">
      <c r="A80" s="42" t="s">
        <v>155</v>
      </c>
    </row>
    <row r="81" spans="1:1" x14ac:dyDescent="0.15">
      <c r="A81" s="42" t="s">
        <v>155</v>
      </c>
    </row>
    <row r="82" spans="1:1" x14ac:dyDescent="0.15">
      <c r="A82" s="42" t="s">
        <v>160</v>
      </c>
    </row>
    <row r="83" spans="1:1" x14ac:dyDescent="0.15">
      <c r="A83" s="42" t="s">
        <v>163</v>
      </c>
    </row>
    <row r="84" spans="1:1" x14ac:dyDescent="0.15">
      <c r="A84" s="42" t="s">
        <v>165</v>
      </c>
    </row>
    <row r="85" spans="1:1" x14ac:dyDescent="0.15">
      <c r="A85" s="42" t="s">
        <v>167</v>
      </c>
    </row>
    <row r="86" spans="1:1" x14ac:dyDescent="0.15">
      <c r="A86" s="42" t="s">
        <v>169</v>
      </c>
    </row>
    <row r="87" spans="1:1" x14ac:dyDescent="0.15">
      <c r="A87" s="42" t="s">
        <v>171</v>
      </c>
    </row>
    <row r="88" spans="1:1" x14ac:dyDescent="0.15">
      <c r="A88" s="42" t="s">
        <v>172</v>
      </c>
    </row>
    <row r="89" spans="1:1" x14ac:dyDescent="0.15">
      <c r="A89" s="42" t="s">
        <v>173</v>
      </c>
    </row>
    <row r="90" spans="1:1" x14ac:dyDescent="0.15">
      <c r="A90" s="42" t="s">
        <v>45</v>
      </c>
    </row>
    <row r="91" spans="1:1" x14ac:dyDescent="0.15">
      <c r="A91" s="42" t="s">
        <v>48</v>
      </c>
    </row>
    <row r="92" spans="1:1" x14ac:dyDescent="0.15">
      <c r="A92" s="42" t="s">
        <v>51</v>
      </c>
    </row>
    <row r="93" spans="1:1" x14ac:dyDescent="0.15">
      <c r="A93" s="42" t="s">
        <v>54</v>
      </c>
    </row>
    <row r="94" spans="1:1" x14ac:dyDescent="0.15">
      <c r="A94" s="42" t="s">
        <v>57</v>
      </c>
    </row>
    <row r="95" spans="1:1" x14ac:dyDescent="0.15">
      <c r="A95" s="42" t="s">
        <v>60</v>
      </c>
    </row>
    <row r="96" spans="1:1" x14ac:dyDescent="0.15">
      <c r="A96" s="42" t="s">
        <v>63</v>
      </c>
    </row>
    <row r="97" spans="1:1" x14ac:dyDescent="0.15">
      <c r="A97" s="42" t="s">
        <v>66</v>
      </c>
    </row>
    <row r="98" spans="1:1" x14ac:dyDescent="0.15">
      <c r="A98" s="42" t="s">
        <v>69</v>
      </c>
    </row>
    <row r="99" spans="1:1" x14ac:dyDescent="0.15">
      <c r="A99" s="42" t="s">
        <v>72</v>
      </c>
    </row>
    <row r="100" spans="1:1" x14ac:dyDescent="0.15">
      <c r="A100" s="42" t="s">
        <v>75</v>
      </c>
    </row>
    <row r="101" spans="1:1" x14ac:dyDescent="0.15">
      <c r="A101" s="42" t="s">
        <v>78</v>
      </c>
    </row>
    <row r="102" spans="1:1" x14ac:dyDescent="0.15">
      <c r="A102" s="42" t="s">
        <v>81</v>
      </c>
    </row>
    <row r="103" spans="1:1" x14ac:dyDescent="0.15">
      <c r="A103" s="42" t="s">
        <v>84</v>
      </c>
    </row>
    <row r="104" spans="1:1" x14ac:dyDescent="0.15">
      <c r="A104" s="42" t="s">
        <v>87</v>
      </c>
    </row>
    <row r="105" spans="1:1" x14ac:dyDescent="0.15">
      <c r="A105" s="42" t="s">
        <v>90</v>
      </c>
    </row>
    <row r="106" spans="1:1" x14ac:dyDescent="0.15">
      <c r="A106" s="42" t="s">
        <v>93</v>
      </c>
    </row>
    <row r="107" spans="1:1" x14ac:dyDescent="0.15">
      <c r="A107" s="42" t="s">
        <v>96</v>
      </c>
    </row>
    <row r="108" spans="1:1" x14ac:dyDescent="0.15">
      <c r="A108" s="42" t="s">
        <v>99</v>
      </c>
    </row>
    <row r="109" spans="1:1" x14ac:dyDescent="0.15">
      <c r="A109" s="42" t="s">
        <v>102</v>
      </c>
    </row>
    <row r="110" spans="1:1" x14ac:dyDescent="0.15">
      <c r="A110" s="42" t="s">
        <v>105</v>
      </c>
    </row>
    <row r="111" spans="1:1" x14ac:dyDescent="0.15">
      <c r="A111" s="42" t="s">
        <v>108</v>
      </c>
    </row>
    <row r="112" spans="1:1" x14ac:dyDescent="0.15">
      <c r="A112" s="42" t="s">
        <v>111</v>
      </c>
    </row>
    <row r="113" spans="1:1" x14ac:dyDescent="0.15">
      <c r="A113" s="42" t="s">
        <v>114</v>
      </c>
    </row>
    <row r="114" spans="1:1" x14ac:dyDescent="0.15">
      <c r="A114" s="42" t="s">
        <v>117</v>
      </c>
    </row>
    <row r="115" spans="1:1" x14ac:dyDescent="0.15">
      <c r="A115" s="42" t="s">
        <v>120</v>
      </c>
    </row>
    <row r="116" spans="1:1" x14ac:dyDescent="0.15">
      <c r="A116" s="42" t="s">
        <v>123</v>
      </c>
    </row>
    <row r="117" spans="1:1" x14ac:dyDescent="0.15">
      <c r="A117" s="42" t="s">
        <v>126</v>
      </c>
    </row>
    <row r="118" spans="1:1" x14ac:dyDescent="0.15">
      <c r="A118" s="42" t="s">
        <v>129</v>
      </c>
    </row>
    <row r="119" spans="1:1" x14ac:dyDescent="0.15">
      <c r="A119" s="42" t="s">
        <v>132</v>
      </c>
    </row>
    <row r="120" spans="1:1" x14ac:dyDescent="0.15">
      <c r="A120" s="42" t="s">
        <v>135</v>
      </c>
    </row>
    <row r="121" spans="1:1" x14ac:dyDescent="0.15">
      <c r="A121" s="42" t="s">
        <v>138</v>
      </c>
    </row>
    <row r="122" spans="1:1" x14ac:dyDescent="0.15">
      <c r="A122" s="42" t="s">
        <v>141</v>
      </c>
    </row>
    <row r="123" spans="1:1" x14ac:dyDescent="0.15">
      <c r="A123" s="42" t="s">
        <v>144</v>
      </c>
    </row>
    <row r="124" spans="1:1" x14ac:dyDescent="0.15">
      <c r="A124" s="42" t="s">
        <v>147</v>
      </c>
    </row>
    <row r="125" spans="1:1" x14ac:dyDescent="0.15">
      <c r="A125" s="42" t="s">
        <v>150</v>
      </c>
    </row>
    <row r="126" spans="1:1" x14ac:dyDescent="0.15">
      <c r="A126" s="42" t="s">
        <v>153</v>
      </c>
    </row>
    <row r="127" spans="1:1" x14ac:dyDescent="0.15">
      <c r="A127" s="42" t="s">
        <v>156</v>
      </c>
    </row>
    <row r="128" spans="1:1" x14ac:dyDescent="0.15">
      <c r="A128" s="42" t="s">
        <v>158</v>
      </c>
    </row>
    <row r="129" spans="1:1" x14ac:dyDescent="0.15">
      <c r="A129" s="42" t="s">
        <v>161</v>
      </c>
    </row>
    <row r="130" spans="1:1" x14ac:dyDescent="0.15">
      <c r="A130" s="42" t="s">
        <v>164</v>
      </c>
    </row>
    <row r="131" spans="1:1" x14ac:dyDescent="0.15">
      <c r="A131" s="42" t="s">
        <v>166</v>
      </c>
    </row>
    <row r="132" spans="1:1" x14ac:dyDescent="0.15">
      <c r="A132" s="42" t="s">
        <v>168</v>
      </c>
    </row>
    <row r="133" spans="1:1" x14ac:dyDescent="0.15">
      <c r="A133" s="42" t="s">
        <v>170</v>
      </c>
    </row>
    <row r="134" spans="1:1" x14ac:dyDescent="0.15">
      <c r="A134" s="42" t="s">
        <v>174</v>
      </c>
    </row>
    <row r="135" spans="1:1" x14ac:dyDescent="0.15">
      <c r="A135" s="42" t="s">
        <v>177</v>
      </c>
    </row>
    <row r="136" spans="1:1" x14ac:dyDescent="0.15">
      <c r="A136" s="42" t="s">
        <v>180</v>
      </c>
    </row>
    <row r="137" spans="1:1" x14ac:dyDescent="0.15">
      <c r="A137" s="42" t="s">
        <v>183</v>
      </c>
    </row>
    <row r="138" spans="1:1" x14ac:dyDescent="0.15">
      <c r="A138" s="42" t="s">
        <v>186</v>
      </c>
    </row>
    <row r="139" spans="1:1" x14ac:dyDescent="0.15">
      <c r="A139" s="42" t="s">
        <v>189</v>
      </c>
    </row>
    <row r="140" spans="1:1" x14ac:dyDescent="0.15">
      <c r="A140" s="42" t="s">
        <v>192</v>
      </c>
    </row>
    <row r="141" spans="1:1" x14ac:dyDescent="0.15">
      <c r="A141" s="42" t="s">
        <v>195</v>
      </c>
    </row>
    <row r="142" spans="1:1" x14ac:dyDescent="0.15">
      <c r="A142" s="42" t="s">
        <v>198</v>
      </c>
    </row>
    <row r="143" spans="1:1" x14ac:dyDescent="0.15">
      <c r="A143" s="42" t="s">
        <v>201</v>
      </c>
    </row>
    <row r="144" spans="1:1" x14ac:dyDescent="0.15">
      <c r="A144" s="42" t="s">
        <v>204</v>
      </c>
    </row>
    <row r="145" spans="1:1" x14ac:dyDescent="0.15">
      <c r="A145" s="42" t="s">
        <v>207</v>
      </c>
    </row>
    <row r="146" spans="1:1" x14ac:dyDescent="0.15">
      <c r="A146" s="42" t="s">
        <v>210</v>
      </c>
    </row>
    <row r="147" spans="1:1" x14ac:dyDescent="0.15">
      <c r="A147" s="42" t="s">
        <v>213</v>
      </c>
    </row>
    <row r="148" spans="1:1" x14ac:dyDescent="0.15">
      <c r="A148" s="42" t="s">
        <v>216</v>
      </c>
    </row>
    <row r="149" spans="1:1" x14ac:dyDescent="0.15">
      <c r="A149" s="42" t="s">
        <v>219</v>
      </c>
    </row>
    <row r="150" spans="1:1" x14ac:dyDescent="0.15">
      <c r="A150" s="42" t="s">
        <v>222</v>
      </c>
    </row>
    <row r="151" spans="1:1" x14ac:dyDescent="0.15">
      <c r="A151" s="42" t="s">
        <v>225</v>
      </c>
    </row>
    <row r="152" spans="1:1" x14ac:dyDescent="0.15">
      <c r="A152" s="42" t="s">
        <v>228</v>
      </c>
    </row>
    <row r="153" spans="1:1" x14ac:dyDescent="0.15">
      <c r="A153" s="42" t="s">
        <v>231</v>
      </c>
    </row>
    <row r="154" spans="1:1" x14ac:dyDescent="0.15">
      <c r="A154" s="42" t="s">
        <v>234</v>
      </c>
    </row>
    <row r="155" spans="1:1" x14ac:dyDescent="0.15">
      <c r="A155" s="42" t="s">
        <v>237</v>
      </c>
    </row>
    <row r="156" spans="1:1" x14ac:dyDescent="0.15">
      <c r="A156" s="42" t="s">
        <v>240</v>
      </c>
    </row>
    <row r="157" spans="1:1" x14ac:dyDescent="0.15">
      <c r="A157" s="42" t="s">
        <v>243</v>
      </c>
    </row>
    <row r="158" spans="1:1" x14ac:dyDescent="0.15">
      <c r="A158" s="42" t="s">
        <v>246</v>
      </c>
    </row>
    <row r="159" spans="1:1" x14ac:dyDescent="0.15">
      <c r="A159" s="42" t="s">
        <v>249</v>
      </c>
    </row>
    <row r="160" spans="1:1" x14ac:dyDescent="0.15">
      <c r="A160" s="42" t="s">
        <v>252</v>
      </c>
    </row>
    <row r="161" spans="1:1" x14ac:dyDescent="0.15">
      <c r="A161" s="42" t="s">
        <v>255</v>
      </c>
    </row>
    <row r="162" spans="1:1" x14ac:dyDescent="0.15">
      <c r="A162" s="42" t="s">
        <v>258</v>
      </c>
    </row>
    <row r="163" spans="1:1" x14ac:dyDescent="0.15">
      <c r="A163" s="42" t="s">
        <v>261</v>
      </c>
    </row>
    <row r="164" spans="1:1" x14ac:dyDescent="0.15">
      <c r="A164" s="42" t="s">
        <v>264</v>
      </c>
    </row>
    <row r="165" spans="1:1" x14ac:dyDescent="0.15">
      <c r="A165" s="42" t="s">
        <v>267</v>
      </c>
    </row>
    <row r="166" spans="1:1" x14ac:dyDescent="0.15">
      <c r="A166" s="42" t="s">
        <v>270</v>
      </c>
    </row>
    <row r="167" spans="1:1" x14ac:dyDescent="0.15">
      <c r="A167" s="42" t="s">
        <v>273</v>
      </c>
    </row>
    <row r="168" spans="1:1" x14ac:dyDescent="0.15">
      <c r="A168" s="42" t="s">
        <v>276</v>
      </c>
    </row>
    <row r="169" spans="1:1" x14ac:dyDescent="0.15">
      <c r="A169" s="42" t="s">
        <v>279</v>
      </c>
    </row>
    <row r="170" spans="1:1" x14ac:dyDescent="0.15">
      <c r="A170" s="42" t="s">
        <v>282</v>
      </c>
    </row>
    <row r="171" spans="1:1" x14ac:dyDescent="0.15">
      <c r="A171" s="42" t="s">
        <v>285</v>
      </c>
    </row>
    <row r="172" spans="1:1" x14ac:dyDescent="0.15">
      <c r="A172" s="42" t="s">
        <v>288</v>
      </c>
    </row>
    <row r="173" spans="1:1" x14ac:dyDescent="0.15">
      <c r="A173" s="42" t="s">
        <v>291</v>
      </c>
    </row>
    <row r="174" spans="1:1" x14ac:dyDescent="0.15">
      <c r="A174" s="42" t="s">
        <v>294</v>
      </c>
    </row>
    <row r="175" spans="1:1" x14ac:dyDescent="0.15">
      <c r="A175" s="42" t="s">
        <v>297</v>
      </c>
    </row>
    <row r="176" spans="1:1" x14ac:dyDescent="0.15">
      <c r="A176" s="42" t="s">
        <v>300</v>
      </c>
    </row>
    <row r="177" spans="1:1" x14ac:dyDescent="0.15">
      <c r="A177" s="42" t="s">
        <v>303</v>
      </c>
    </row>
    <row r="178" spans="1:1" x14ac:dyDescent="0.15">
      <c r="A178" s="42" t="s">
        <v>306</v>
      </c>
    </row>
    <row r="179" spans="1:1" x14ac:dyDescent="0.15">
      <c r="A179" s="42" t="s">
        <v>175</v>
      </c>
    </row>
    <row r="180" spans="1:1" x14ac:dyDescent="0.15">
      <c r="A180" s="42" t="s">
        <v>178</v>
      </c>
    </row>
    <row r="181" spans="1:1" x14ac:dyDescent="0.15">
      <c r="A181" s="42" t="s">
        <v>181</v>
      </c>
    </row>
    <row r="182" spans="1:1" x14ac:dyDescent="0.15">
      <c r="A182" s="42" t="s">
        <v>184</v>
      </c>
    </row>
    <row r="183" spans="1:1" x14ac:dyDescent="0.15">
      <c r="A183" s="42" t="s">
        <v>187</v>
      </c>
    </row>
    <row r="184" spans="1:1" x14ac:dyDescent="0.15">
      <c r="A184" s="42" t="s">
        <v>190</v>
      </c>
    </row>
    <row r="185" spans="1:1" x14ac:dyDescent="0.15">
      <c r="A185" s="42" t="s">
        <v>193</v>
      </c>
    </row>
    <row r="186" spans="1:1" x14ac:dyDescent="0.15">
      <c r="A186" s="42" t="s">
        <v>196</v>
      </c>
    </row>
    <row r="187" spans="1:1" x14ac:dyDescent="0.15">
      <c r="A187" s="42" t="s">
        <v>199</v>
      </c>
    </row>
    <row r="188" spans="1:1" x14ac:dyDescent="0.15">
      <c r="A188" s="42" t="s">
        <v>202</v>
      </c>
    </row>
    <row r="189" spans="1:1" x14ac:dyDescent="0.15">
      <c r="A189" s="42" t="s">
        <v>205</v>
      </c>
    </row>
    <row r="190" spans="1:1" x14ac:dyDescent="0.15">
      <c r="A190" s="42" t="s">
        <v>208</v>
      </c>
    </row>
    <row r="191" spans="1:1" x14ac:dyDescent="0.15">
      <c r="A191" s="42" t="s">
        <v>211</v>
      </c>
    </row>
    <row r="192" spans="1:1" x14ac:dyDescent="0.15">
      <c r="A192" s="42" t="s">
        <v>214</v>
      </c>
    </row>
    <row r="193" spans="1:1" x14ac:dyDescent="0.15">
      <c r="A193" s="42" t="s">
        <v>217</v>
      </c>
    </row>
    <row r="194" spans="1:1" x14ac:dyDescent="0.15">
      <c r="A194" s="42" t="s">
        <v>220</v>
      </c>
    </row>
    <row r="195" spans="1:1" x14ac:dyDescent="0.15">
      <c r="A195" s="42" t="s">
        <v>223</v>
      </c>
    </row>
    <row r="196" spans="1:1" x14ac:dyDescent="0.15">
      <c r="A196" s="42" t="s">
        <v>226</v>
      </c>
    </row>
    <row r="197" spans="1:1" x14ac:dyDescent="0.15">
      <c r="A197" s="42" t="s">
        <v>229</v>
      </c>
    </row>
    <row r="198" spans="1:1" x14ac:dyDescent="0.15">
      <c r="A198" s="42" t="s">
        <v>232</v>
      </c>
    </row>
    <row r="199" spans="1:1" x14ac:dyDescent="0.15">
      <c r="A199" s="42" t="s">
        <v>235</v>
      </c>
    </row>
    <row r="200" spans="1:1" x14ac:dyDescent="0.15">
      <c r="A200" s="42" t="s">
        <v>238</v>
      </c>
    </row>
    <row r="201" spans="1:1" x14ac:dyDescent="0.15">
      <c r="A201" s="42" t="s">
        <v>241</v>
      </c>
    </row>
    <row r="202" spans="1:1" x14ac:dyDescent="0.15">
      <c r="A202" s="42" t="s">
        <v>244</v>
      </c>
    </row>
    <row r="203" spans="1:1" x14ac:dyDescent="0.15">
      <c r="A203" s="42" t="s">
        <v>247</v>
      </c>
    </row>
    <row r="204" spans="1:1" x14ac:dyDescent="0.15">
      <c r="A204" s="42" t="s">
        <v>250</v>
      </c>
    </row>
    <row r="205" spans="1:1" x14ac:dyDescent="0.15">
      <c r="A205" s="42" t="s">
        <v>253</v>
      </c>
    </row>
    <row r="206" spans="1:1" x14ac:dyDescent="0.15">
      <c r="A206" s="42" t="s">
        <v>256</v>
      </c>
    </row>
    <row r="207" spans="1:1" x14ac:dyDescent="0.15">
      <c r="A207" s="42" t="s">
        <v>259</v>
      </c>
    </row>
    <row r="208" spans="1:1" x14ac:dyDescent="0.15">
      <c r="A208" s="42" t="s">
        <v>262</v>
      </c>
    </row>
    <row r="209" spans="1:1" x14ac:dyDescent="0.15">
      <c r="A209" s="42" t="s">
        <v>265</v>
      </c>
    </row>
    <row r="210" spans="1:1" x14ac:dyDescent="0.15">
      <c r="A210" s="42" t="s">
        <v>268</v>
      </c>
    </row>
    <row r="211" spans="1:1" x14ac:dyDescent="0.15">
      <c r="A211" s="42" t="s">
        <v>271</v>
      </c>
    </row>
    <row r="212" spans="1:1" x14ac:dyDescent="0.15">
      <c r="A212" s="42" t="s">
        <v>274</v>
      </c>
    </row>
    <row r="213" spans="1:1" x14ac:dyDescent="0.15">
      <c r="A213" s="42" t="s">
        <v>277</v>
      </c>
    </row>
    <row r="214" spans="1:1" x14ac:dyDescent="0.15">
      <c r="A214" s="42" t="s">
        <v>280</v>
      </c>
    </row>
    <row r="215" spans="1:1" x14ac:dyDescent="0.15">
      <c r="A215" s="42" t="s">
        <v>283</v>
      </c>
    </row>
    <row r="216" spans="1:1" x14ac:dyDescent="0.15">
      <c r="A216" s="42" t="s">
        <v>286</v>
      </c>
    </row>
    <row r="217" spans="1:1" x14ac:dyDescent="0.15">
      <c r="A217" s="42" t="s">
        <v>289</v>
      </c>
    </row>
    <row r="218" spans="1:1" x14ac:dyDescent="0.15">
      <c r="A218" s="42" t="s">
        <v>292</v>
      </c>
    </row>
    <row r="219" spans="1:1" x14ac:dyDescent="0.15">
      <c r="A219" s="42" t="s">
        <v>295</v>
      </c>
    </row>
    <row r="220" spans="1:1" x14ac:dyDescent="0.15">
      <c r="A220" s="42" t="s">
        <v>298</v>
      </c>
    </row>
    <row r="221" spans="1:1" x14ac:dyDescent="0.15">
      <c r="A221" s="42" t="s">
        <v>301</v>
      </c>
    </row>
    <row r="222" spans="1:1" x14ac:dyDescent="0.15">
      <c r="A222" s="42" t="s">
        <v>304</v>
      </c>
    </row>
    <row r="223" spans="1:1" x14ac:dyDescent="0.15">
      <c r="A223" s="42" t="s">
        <v>307</v>
      </c>
    </row>
    <row r="224" spans="1:1" x14ac:dyDescent="0.15">
      <c r="A224" s="42" t="s">
        <v>308</v>
      </c>
    </row>
    <row r="225" spans="1:1" x14ac:dyDescent="0.15">
      <c r="A225" s="42" t="s">
        <v>309</v>
      </c>
    </row>
    <row r="226" spans="1:1" x14ac:dyDescent="0.15">
      <c r="A226" s="42" t="s">
        <v>310</v>
      </c>
    </row>
    <row r="227" spans="1:1" x14ac:dyDescent="0.15">
      <c r="A227" s="42" t="s">
        <v>311</v>
      </c>
    </row>
    <row r="228" spans="1:1" x14ac:dyDescent="0.15">
      <c r="A228" s="42" t="s">
        <v>312</v>
      </c>
    </row>
    <row r="229" spans="1:1" x14ac:dyDescent="0.15">
      <c r="A229" s="42" t="s">
        <v>313</v>
      </c>
    </row>
    <row r="230" spans="1:1" x14ac:dyDescent="0.15">
      <c r="A230" s="42" t="s">
        <v>314</v>
      </c>
    </row>
    <row r="231" spans="1:1" x14ac:dyDescent="0.15">
      <c r="A231" s="42" t="s">
        <v>315</v>
      </c>
    </row>
    <row r="232" spans="1:1" x14ac:dyDescent="0.15">
      <c r="A232" s="42" t="s">
        <v>316</v>
      </c>
    </row>
    <row r="233" spans="1:1" x14ac:dyDescent="0.15">
      <c r="A233" s="42" t="s">
        <v>317</v>
      </c>
    </row>
    <row r="234" spans="1:1" x14ac:dyDescent="0.15">
      <c r="A234" s="42" t="s">
        <v>318</v>
      </c>
    </row>
    <row r="235" spans="1:1" x14ac:dyDescent="0.15">
      <c r="A235" s="42" t="s">
        <v>319</v>
      </c>
    </row>
    <row r="236" spans="1:1" x14ac:dyDescent="0.15">
      <c r="A236" s="42" t="s">
        <v>320</v>
      </c>
    </row>
    <row r="237" spans="1:1" x14ac:dyDescent="0.15">
      <c r="A237" s="42" t="s">
        <v>321</v>
      </c>
    </row>
    <row r="238" spans="1:1" x14ac:dyDescent="0.15">
      <c r="A238" s="42" t="s">
        <v>322</v>
      </c>
    </row>
    <row r="239" spans="1:1" x14ac:dyDescent="0.15">
      <c r="A239" s="43" t="s">
        <v>176</v>
      </c>
    </row>
    <row r="240" spans="1:1" x14ac:dyDescent="0.15">
      <c r="A240" s="43" t="s">
        <v>179</v>
      </c>
    </row>
    <row r="241" spans="1:1" x14ac:dyDescent="0.15">
      <c r="A241" s="43" t="s">
        <v>182</v>
      </c>
    </row>
    <row r="242" spans="1:1" x14ac:dyDescent="0.15">
      <c r="A242" s="43" t="s">
        <v>185</v>
      </c>
    </row>
    <row r="243" spans="1:1" x14ac:dyDescent="0.15">
      <c r="A243" s="43" t="s">
        <v>188</v>
      </c>
    </row>
    <row r="244" spans="1:1" x14ac:dyDescent="0.15">
      <c r="A244" s="43" t="s">
        <v>191</v>
      </c>
    </row>
    <row r="245" spans="1:1" x14ac:dyDescent="0.15">
      <c r="A245" s="43" t="s">
        <v>194</v>
      </c>
    </row>
    <row r="246" spans="1:1" x14ac:dyDescent="0.15">
      <c r="A246" s="43" t="s">
        <v>197</v>
      </c>
    </row>
    <row r="247" spans="1:1" x14ac:dyDescent="0.15">
      <c r="A247" s="43" t="s">
        <v>200</v>
      </c>
    </row>
    <row r="248" spans="1:1" x14ac:dyDescent="0.15">
      <c r="A248" s="43" t="s">
        <v>203</v>
      </c>
    </row>
    <row r="249" spans="1:1" x14ac:dyDescent="0.15">
      <c r="A249" s="43" t="s">
        <v>206</v>
      </c>
    </row>
    <row r="250" spans="1:1" x14ac:dyDescent="0.15">
      <c r="A250" s="43" t="s">
        <v>209</v>
      </c>
    </row>
    <row r="251" spans="1:1" x14ac:dyDescent="0.15">
      <c r="A251" s="43" t="s">
        <v>212</v>
      </c>
    </row>
    <row r="252" spans="1:1" x14ac:dyDescent="0.15">
      <c r="A252" s="43" t="s">
        <v>215</v>
      </c>
    </row>
    <row r="253" spans="1:1" x14ac:dyDescent="0.15">
      <c r="A253" s="43" t="s">
        <v>218</v>
      </c>
    </row>
    <row r="254" spans="1:1" x14ac:dyDescent="0.15">
      <c r="A254" s="43" t="s">
        <v>221</v>
      </c>
    </row>
    <row r="255" spans="1:1" x14ac:dyDescent="0.15">
      <c r="A255" s="43" t="s">
        <v>224</v>
      </c>
    </row>
    <row r="256" spans="1:1" x14ac:dyDescent="0.15">
      <c r="A256" s="43" t="s">
        <v>227</v>
      </c>
    </row>
    <row r="257" spans="1:1" x14ac:dyDescent="0.15">
      <c r="A257" s="43" t="s">
        <v>230</v>
      </c>
    </row>
    <row r="258" spans="1:1" x14ac:dyDescent="0.15">
      <c r="A258" s="43" t="s">
        <v>233</v>
      </c>
    </row>
    <row r="259" spans="1:1" x14ac:dyDescent="0.15">
      <c r="A259" s="43" t="s">
        <v>236</v>
      </c>
    </row>
    <row r="260" spans="1:1" x14ac:dyDescent="0.15">
      <c r="A260" s="43" t="s">
        <v>239</v>
      </c>
    </row>
    <row r="261" spans="1:1" x14ac:dyDescent="0.15">
      <c r="A261" s="43" t="s">
        <v>242</v>
      </c>
    </row>
    <row r="262" spans="1:1" x14ac:dyDescent="0.15">
      <c r="A262" s="43" t="s">
        <v>245</v>
      </c>
    </row>
    <row r="263" spans="1:1" x14ac:dyDescent="0.15">
      <c r="A263" s="43" t="s">
        <v>248</v>
      </c>
    </row>
    <row r="264" spans="1:1" x14ac:dyDescent="0.15">
      <c r="A264" s="43" t="s">
        <v>251</v>
      </c>
    </row>
    <row r="265" spans="1:1" x14ac:dyDescent="0.15">
      <c r="A265" s="43" t="s">
        <v>254</v>
      </c>
    </row>
    <row r="266" spans="1:1" x14ac:dyDescent="0.15">
      <c r="A266" s="43" t="s">
        <v>257</v>
      </c>
    </row>
    <row r="267" spans="1:1" x14ac:dyDescent="0.15">
      <c r="A267" s="43" t="s">
        <v>260</v>
      </c>
    </row>
    <row r="268" spans="1:1" x14ac:dyDescent="0.15">
      <c r="A268" s="43" t="s">
        <v>263</v>
      </c>
    </row>
    <row r="269" spans="1:1" x14ac:dyDescent="0.15">
      <c r="A269" s="43" t="s">
        <v>266</v>
      </c>
    </row>
    <row r="270" spans="1:1" x14ac:dyDescent="0.15">
      <c r="A270" s="43" t="s">
        <v>269</v>
      </c>
    </row>
    <row r="271" spans="1:1" x14ac:dyDescent="0.15">
      <c r="A271" s="43" t="s">
        <v>272</v>
      </c>
    </row>
    <row r="272" spans="1:1" x14ac:dyDescent="0.15">
      <c r="A272" s="43" t="s">
        <v>275</v>
      </c>
    </row>
    <row r="273" spans="1:1" x14ac:dyDescent="0.15">
      <c r="A273" s="43" t="s">
        <v>278</v>
      </c>
    </row>
    <row r="274" spans="1:1" x14ac:dyDescent="0.15">
      <c r="A274" s="43" t="s">
        <v>281</v>
      </c>
    </row>
    <row r="275" spans="1:1" x14ac:dyDescent="0.15">
      <c r="A275" s="43" t="s">
        <v>284</v>
      </c>
    </row>
    <row r="276" spans="1:1" x14ac:dyDescent="0.15">
      <c r="A276" s="43" t="s">
        <v>287</v>
      </c>
    </row>
    <row r="277" spans="1:1" x14ac:dyDescent="0.15">
      <c r="A277" s="43" t="s">
        <v>290</v>
      </c>
    </row>
    <row r="278" spans="1:1" x14ac:dyDescent="0.15">
      <c r="A278" s="43" t="s">
        <v>293</v>
      </c>
    </row>
    <row r="279" spans="1:1" x14ac:dyDescent="0.15">
      <c r="A279" s="43" t="s">
        <v>296</v>
      </c>
    </row>
    <row r="280" spans="1:1" x14ac:dyDescent="0.15">
      <c r="A280" s="43" t="s">
        <v>299</v>
      </c>
    </row>
    <row r="281" spans="1:1" x14ac:dyDescent="0.15">
      <c r="A281" s="43" t="s">
        <v>302</v>
      </c>
    </row>
    <row r="282" spans="1:1" x14ac:dyDescent="0.15">
      <c r="A282" s="43" t="s">
        <v>305</v>
      </c>
    </row>
  </sheetData>
  <phoneticPr fontId="19"/>
  <pageMargins left="0.51181102362204722" right="0.51181102362204722" top="0.35433070866141736" bottom="0.35433070866141736" header="0.31496062992125984" footer="0.31496062992125984"/>
  <pageSetup paperSize="9" scale="57"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(様式１)反映状況調</vt:lpstr>
      <vt:lpstr>入力規則</vt:lpstr>
      <vt:lpstr>'(様式１)反映状況調'!Print_Area</vt:lpstr>
      <vt:lpstr>'(様式１)反映状況調'!Print_Titles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2020-11-26T15:58:54Z</dcterms:modified>
</cp:coreProperties>
</file>