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<sst xmlns="http://schemas.openxmlformats.org/spreadsheetml/2006/main" count="2068" uniqueCount="488">
  <si>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</si>
  <si>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</si>
  <si>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</si>
  <si>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</si>
  <si>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</si>
  <si>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</si>
  <si>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</si>
  <si>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</si>
  <si>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</si>
  <si>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</si>
  <si>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</si>
  <si>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</si>
  <si>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</si>
  <si>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</si>
  <si>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</si>
  <si>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</si>
  <si>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</si>
  <si>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</si>
  <si>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</si>
  <si>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</si>
  <si>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</si>
  <si>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</si>
  <si>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</si>
  <si>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</si>
  <si>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</si>
  <si>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</si>
  <si>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</si>
  <si>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</si>
  <si>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</si>
  <si>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</si>
  <si>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</si>
  <si>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</si>
  <si>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</si>
  <si>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</si>
  <si>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</si>
  <si>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</si>
  <si>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</si>
  <si>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</si>
  <si>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</si>
  <si>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</si>
  <si>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</si>
  <si>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</si>
  <si>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</si>
  <si>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</si>
  <si>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</si>
  <si>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</si>
  <si>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</si>
  <si>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</si>
  <si>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</si>
  <si>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</si>
  <si>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</si>
  <si>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</si>
  <si>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</si>
  <si>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</si>
  <si>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</si>
  <si>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</si>
  <si>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</si>
  <si>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</si>
  <si>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</si>
  <si>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</si>
  <si>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</si>
  <si>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</si>
  <si>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</si>
  <si>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</si>
  <si>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</si>
  <si>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</si>
  <si>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</si>
  <si>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</si>
  <si>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</si>
  <si>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</si>
  <si>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</si>
  <si>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</si>
  <si>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</si>
  <si>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</si>
  <si>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</si>
  <si>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</si>
  <si>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</si>
  <si>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</si>
  <si>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</si>
  <si>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</si>
  <si>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</si>
  <si>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</si>
  <si>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</si>
  <si>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</si>
  <si>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</si>
  <si>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</si>
  <si>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</si>
  <si>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</si>
  <si>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</si>
  <si>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</si>
  <si>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</si>
  <si>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</si>
  <si>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</si>
  <si>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</si>
  <si>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</si>
  <si>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</si>
  <si>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</si>
  <si>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</si>
  <si>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</si>
  <si>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</si>
  <si>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</si>
  <si>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</si>
  <si>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</si>
  <si>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</si>
  <si>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</si>
  <si>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</si>
  <si>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</si>
  <si>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</si>
  <si>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</si>
  <si>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</si>
  <si>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</si>
  <si>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</si>
  <si>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</si>
  <si>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</si>
  <si>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</si>
  <si>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</si>
  <si>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</si>
  <si>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</si>
  <si>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</si>
  <si>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</si>
  <si>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</si>
  <si>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</si>
  <si>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</si>
  <si>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</si>
  <si>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</si>
  <si>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</si>
  <si>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</si>
  <si>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</si>
  <si>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</si>
  <si>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</si>
  <si>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</si>
  <si>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</si>
  <si>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</si>
  <si>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</si>
  <si>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</si>
  <si>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</si>
  <si>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</si>
  <si>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</si>
  <si>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</si>
  <si>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</si>
  <si>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</si>
  <si>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</si>
  <si>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</si>
  <si>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</si>
  <si>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</si>
  <si>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</si>
  <si>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</si>
  <si>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</si>
  <si>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</si>
  <si>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</si>
  <si>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</si>
  <si>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</si>
  <si>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</si>
  <si>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</si>
  <si>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</si>
  <si>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</si>
  <si>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</si>
  <si>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</si>
  <si>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</si>
  <si>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</si>
  <si>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</si>
  <si>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</si>
  <si>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</si>
  <si>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</si>
  <si>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</si>
  <si>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</si>
  <si>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</si>
  <si>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</si>
  <si>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</si>
  <si>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</si>
  <si>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</si>
  <si>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</si>
  <si>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</si>
  <si>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</si>
  <si>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</si>
  <si>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</si>
  <si>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</si>
  <si>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</si>
  <si>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</si>
  <si>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</si>
  <si>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</si>
  <si>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</si>
  <si>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</si>
  <si>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</si>
  <si>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</si>
  <si>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</si>
  <si>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</si>
  <si>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</si>
  <si>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</si>
  <si>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</si>
  <si>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</si>
  <si>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</si>
  <si>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</si>
  <si>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</si>
  <si>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</si>
  <si>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</si>
  <si>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</si>
  <si>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</si>
  <si>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</si>
  <si>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</si>
  <si>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</si>
  <si>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</si>
  <si>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</si>
  <si>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</si>
  <si>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</si>
  <si>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</si>
  <si>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</si>
  <si>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</si>
  <si>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</si>
  <si>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</si>
  <si>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</si>
  <si>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</si>
  <si>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</si>
  <si>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</si>
  <si>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</si>
  <si>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</si>
  <si>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</si>
  <si>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</si>
  <si>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</si>
  <si>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</si>
  <si>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</si>
  <si>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</si>
  <si>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</si>
  <si>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</si>
  <si>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</si>
  <si>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</si>
  <si>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</si>
  <si>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</si>
  <si>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</si>
  <si>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</si>
  <si>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</si>
  <si>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</si>
  <si>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</si>
  <si>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</si>
  <si>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</si>
  <si>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</si>
  <si>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</si>
  <si>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</si>
  <si>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</si>
  <si>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</si>
  <si>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</si>
  <si>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</si>
  <si>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</si>
  <si>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</si>
  <si>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</si>
  <si>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</si>
  <si>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</si>
  <si>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</si>
  <si>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</si>
  <si>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</si>
  <si>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</si>
  <si>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</si>
  <si>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</si>
  <si>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</si>
  <si>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</si>
  <si>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</si>
  <si>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</si>
  <si>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</si>
  <si>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</si>
  <si>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</si>
  <si>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</si>
  <si>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</si>
  <si>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</si>
  <si>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</si>
  <si>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</si>
  <si>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</si>
  <si>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</si>
  <si>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</si>
  <si>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</si>
  <si>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</si>
  <si>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</si>
  <si>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</si>
  <si>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</si>
  <si>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</si>
  <si>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</si>
  <si>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</si>
  <si>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</si>
  <si>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</si>
  <si>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</si>
  <si>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</si>
  <si>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</si>
  <si>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</si>
  <si>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</si>
  <si>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</si>
  <si>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</si>
  <si>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</si>
  <si>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</si>
  <si>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</si>
  <si>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</si>
  <si>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</si>
  <si>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</si>
  <si>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</si>
  <si>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</si>
  <si>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</si>
  <si>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</si>
  <si>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</si>
  <si>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</si>
  <si>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</si>
  <si>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</si>
  <si>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</si>
  <si>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</si>
  <si>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</si>
  <si>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</si>
  <si>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</si>
  <si>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</si>
  <si>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</si>
  <si>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</si>
  <si>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</si>
  <si>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</si>
  <si>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</si>
  <si>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</si>
  <si>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</si>
  <si>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</si>
  <si>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</si>
  <si>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</si>
  <si>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</si>
  <si>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</si>
  <si>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</si>
  <si>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</si>
  <si>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</si>
  <si>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</si>
  <si>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</si>
  <si>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</si>
  <si>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</si>
  <si>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</si>
  <si>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</si>
  <si>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</si>
  <si>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</si>
  <si>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</si>
  <si>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</si>
  <si>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</si>
  <si>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</si>
  <si>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</si>
  <si>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</si>
  <si>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</si>
  <si>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</si>
  <si>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</si>
  <si>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</si>
  <si>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</si>
  <si>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</si>
  <si>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</si>
  <si>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</si>
  <si>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</si>
  <si>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</si>
  <si>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</si>
  <si>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</si>
  <si>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</si>
  <si>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</si>
  <si>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</si>
  <si>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</si>
  <si>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</si>
  <si>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</si>
  <si>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</si>
  <si>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</si>
  <si>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</si>
  <si>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</si>
  <si>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</si>
  <si>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</si>
  <si>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</si>
  <si>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</si>
  <si>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</si>
  <si>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</si>
  <si>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</si>
  <si>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</si>
  <si>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</si>
  <si>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</si>
  <si>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</si>
  <si>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</si>
  <si>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</si>
  <si>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</si>
  <si>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</si>
  <si>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</si>
  <si>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</si>
  <si>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</si>
  <si>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</si>
  <si>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</si>
  <si>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</si>
  <si>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</si>
  <si>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</si>
  <si>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</si>
  <si>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</si>
  <si>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</si>
  <si>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</si>
  <si>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</si>
  <si>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</si>
  <si>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</si>
  <si>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</si>
  <si>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</si>
  <si>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</si>
  <si>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</si>
  <si>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</si>
  <si>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</si>
  <si>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</si>
  <si>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</si>
  <si>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</si>
  <si>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</si>
  <si>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</si>
  <si>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</si>
  <si>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</si>
  <si>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</si>
  <si>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</si>
  <si>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</si>
  <si>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</si>
  <si>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</si>
  <si>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</si>
  <si>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</si>
  <si>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</si>
  <si>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</si>
  <si>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</si>
  <si>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</si>
  <si>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</si>
  <si>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</si>
  <si>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</si>
  <si>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</si>
  <si>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</si>
  <si>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</si>
  <si>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</si>
  <si>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</si>
  <si>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</si>
  <si>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</si>
  <si>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</si>
  <si>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</si>
  <si>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</si>
  <si>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</si>
  <si>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</si>
  <si>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</si>
  <si>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</si>
  <si>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</si>
  <si>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</si>
  <si>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</si>
  <si>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</si>
  <si>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</si>
  <si>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</si>
  <si>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</si>
  <si>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</si>
  <si>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</si>
  <si>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</si>
  <si>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</si>
  <si>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</si>
  <si>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</si>
  <si>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</si>
  <si>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</si>
  <si>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</si>
  <si>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</si>
  <si>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</si>
  <si>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</si>
  <si>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</si>
  <si>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</si>
  <si>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</si>
  <si>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</si>
  <si>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</si>
  <si>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</si>
  <si>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</si>
  <si>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</si>
  <si>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</si>
  <si>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</si>
  <si>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</si>
  <si>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</si>
  <si>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</si>
  <si>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</si>
  <si>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</si>
  <si>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</si>
  <si>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</si>
  <si>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沖縄振興局</t>
  </si>
  <si>
    <t>総務課事業振興室</t>
  </si>
  <si>
    <t>○</t>
  </si>
  <si>
    <t>室長　重永将志</t>
  </si>
  <si>
    <t>-</t>
  </si>
  <si>
    <t>人</t>
  </si>
  <si>
    <t>沖縄振興特別措置法 第83条の２</t>
  </si>
  <si>
    <t>-</t>
  </si>
  <si>
    <t>本事業は貧困の連鎖を断ち切り沖縄の将来を担う人材を育成することを目的に実施するものであり、沖縄振興の観点からも国民のニーズを的確に反映している。</t>
  </si>
  <si>
    <t>本事業は沖縄振興の観点からも確実に実施する必要があり、安定的かつ効果的に実施するためにも、国において実施すべきものである。</t>
  </si>
  <si>
    <t>本事業は貧困の連鎖を断ち切り沖縄の将来を担う人材を育成することを目的に実施するものであり、沖縄振興の観点からも優先度は高い。</t>
  </si>
  <si>
    <t>沖縄振興基本方針、沖縄振興計画</t>
  </si>
  <si>
    <t>内閣府</t>
  </si>
  <si>
    <t>　沖縄の子供の貧困率は全国平均の約２倍にのぼり、県民一人当たり所得も依然として低い水準にある。大学・短大への進学率も全国で最も低く、専門学校への進学率が高いものの、合計は全国平均以下という状況。リーディング産業である観光産業や情報通信産業においても、専門的なスキルを持った人材が不足している。
　沖縄におけるこの様な現状への対策として、貧困の連鎖を断ち切り沖縄の将来を担う人材を育成することを目的に、事業を実施する。</t>
  </si>
  <si>
    <t>-</t>
  </si>
  <si>
    <t>沖縄独自の給付型奨学金の給付人数</t>
  </si>
  <si>
    <t>主として観光や情報通信分野の専門学校へ進学した場合に、沖縄独自の給付型奨学金を給付し、経済的支援を行う。</t>
  </si>
  <si>
    <t>社会人を対象とした関連講座の受講者数</t>
  </si>
  <si>
    <t>沖縄雇用促進・人材育成等推進事業費補助金</t>
  </si>
  <si>
    <t>沖縄の人材育成推進に必要な経費</t>
  </si>
  <si>
    <t>事業計画の給付人数に対し、実際に奨学生として採用された者の人数</t>
  </si>
  <si>
    <t>　沖縄における人材育成を推進するため、主として観光や情報通信分野の専門学校に進学した学生に経済的支援を行う沖縄独自の給付型奨学金や、社会人を対象とするホテルマネジメント及び観光実務で必要な語学等の講座等を実施する。</t>
  </si>
  <si>
    <t>-</t>
  </si>
  <si>
    <t>-</t>
  </si>
  <si>
    <t>「新しい日本のための優先課題推進枠」350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</si>
</sst>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742</xdr:row>
      <xdr:rowOff>209550</xdr:rowOff>
    </xdr:from>
    <xdr:to>
      <xdr:col>31</xdr:col>
      <xdr:colOff>66675</xdr:colOff>
      <xdr:row>744</xdr:row>
      <xdr:rowOff>295275</xdr:rowOff>
    </xdr:to>
    <xdr:sp>
      <xdr:nvSpPr>
        <xdr:cNvPr id="1" name="テキスト ボックス 1"/>
        <xdr:cNvSpPr txBox="1">
          <a:spLocks noChangeArrowheads="1"/>
        </xdr:cNvSpPr>
      </xdr:nvSpPr>
      <xdr:spPr>
        <a:xfrm>
          <a:off x="4905375" y="33756600"/>
          <a:ext cx="136207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３５０百万円</a:t>
          </a:r>
        </a:p>
      </xdr:txBody>
    </xdr:sp>
    <xdr:clientData/>
  </xdr:twoCellAnchor>
  <xdr:twoCellAnchor>
    <xdr:from>
      <xdr:col>22</xdr:col>
      <xdr:colOff>28575</xdr:colOff>
      <xdr:row>747</xdr:row>
      <xdr:rowOff>257175</xdr:rowOff>
    </xdr:from>
    <xdr:to>
      <xdr:col>33</xdr:col>
      <xdr:colOff>161925</xdr:colOff>
      <xdr:row>749</xdr:row>
      <xdr:rowOff>295275</xdr:rowOff>
    </xdr:to>
    <xdr:sp>
      <xdr:nvSpPr>
        <xdr:cNvPr id="2" name="テキスト ボックス 2"/>
        <xdr:cNvSpPr txBox="1">
          <a:spLocks noChangeArrowheads="1"/>
        </xdr:cNvSpPr>
      </xdr:nvSpPr>
      <xdr:spPr>
        <a:xfrm>
          <a:off x="4429125" y="35566350"/>
          <a:ext cx="233362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Ａ．沖縄県、事業者</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３５０百万円</a:t>
          </a:r>
        </a:p>
      </xdr:txBody>
    </xdr:sp>
    <xdr:clientData/>
  </xdr:twoCellAnchor>
  <xdr:twoCellAnchor>
    <xdr:from>
      <xdr:col>27</xdr:col>
      <xdr:colOff>200025</xdr:colOff>
      <xdr:row>744</xdr:row>
      <xdr:rowOff>295275</xdr:rowOff>
    </xdr:from>
    <xdr:to>
      <xdr:col>27</xdr:col>
      <xdr:colOff>200025</xdr:colOff>
      <xdr:row>747</xdr:row>
      <xdr:rowOff>257175</xdr:rowOff>
    </xdr:to>
    <xdr:sp>
      <xdr:nvSpPr>
        <xdr:cNvPr id="3" name="直線矢印コネクタ 5"/>
        <xdr:cNvSpPr>
          <a:spLocks/>
        </xdr:cNvSpPr>
      </xdr:nvSpPr>
      <xdr:spPr>
        <a:xfrm>
          <a:off x="5600700" y="34547175"/>
          <a:ext cx="0" cy="1019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745</xdr:row>
      <xdr:rowOff>171450</xdr:rowOff>
    </xdr:from>
    <xdr:to>
      <xdr:col>29</xdr:col>
      <xdr:colOff>142875</xdr:colOff>
      <xdr:row>746</xdr:row>
      <xdr:rowOff>219075</xdr:rowOff>
    </xdr:to>
    <xdr:sp>
      <xdr:nvSpPr>
        <xdr:cNvPr id="4" name="テキスト ボックス 6"/>
        <xdr:cNvSpPr txBox="1">
          <a:spLocks noChangeArrowheads="1"/>
        </xdr:cNvSpPr>
      </xdr:nvSpPr>
      <xdr:spPr>
        <a:xfrm>
          <a:off x="4362450" y="34775775"/>
          <a:ext cx="1581150" cy="4000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xdr:colOff>
      <xdr:row>752</xdr:row>
      <xdr:rowOff>314325</xdr:rowOff>
    </xdr:from>
    <xdr:to>
      <xdr:col>33</xdr:col>
      <xdr:colOff>190500</xdr:colOff>
      <xdr:row>755</xdr:row>
      <xdr:rowOff>171450</xdr:rowOff>
    </xdr:to>
    <xdr:sp>
      <xdr:nvSpPr>
        <xdr:cNvPr id="5" name="テキスト ボックス 18"/>
        <xdr:cNvSpPr txBox="1">
          <a:spLocks noChangeArrowheads="1"/>
        </xdr:cNvSpPr>
      </xdr:nvSpPr>
      <xdr:spPr>
        <a:xfrm>
          <a:off x="4419600" y="37385625"/>
          <a:ext cx="2371725"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Ｂ．学生等、大学等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３５０百万円</a:t>
          </a:r>
        </a:p>
      </xdr:txBody>
    </xdr:sp>
    <xdr:clientData/>
  </xdr:twoCellAnchor>
  <xdr:twoCellAnchor>
    <xdr:from>
      <xdr:col>27</xdr:col>
      <xdr:colOff>200025</xdr:colOff>
      <xdr:row>749</xdr:row>
      <xdr:rowOff>295275</xdr:rowOff>
    </xdr:from>
    <xdr:to>
      <xdr:col>28</xdr:col>
      <xdr:colOff>0</xdr:colOff>
      <xdr:row>752</xdr:row>
      <xdr:rowOff>314325</xdr:rowOff>
    </xdr:to>
    <xdr:sp>
      <xdr:nvSpPr>
        <xdr:cNvPr id="6" name="直線矢印コネクタ 19"/>
        <xdr:cNvSpPr>
          <a:spLocks/>
        </xdr:cNvSpPr>
      </xdr:nvSpPr>
      <xdr:spPr>
        <a:xfrm>
          <a:off x="5600700" y="36309300"/>
          <a:ext cx="0" cy="1076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750</xdr:row>
      <xdr:rowOff>276225</xdr:rowOff>
    </xdr:from>
    <xdr:to>
      <xdr:col>29</xdr:col>
      <xdr:colOff>76200</xdr:colOff>
      <xdr:row>751</xdr:row>
      <xdr:rowOff>314325</xdr:rowOff>
    </xdr:to>
    <xdr:sp>
      <xdr:nvSpPr>
        <xdr:cNvPr id="7" name="テキスト ボックス 22"/>
        <xdr:cNvSpPr txBox="1">
          <a:spLocks noChangeArrowheads="1"/>
        </xdr:cNvSpPr>
      </xdr:nvSpPr>
      <xdr:spPr>
        <a:xfrm>
          <a:off x="3933825" y="36642675"/>
          <a:ext cx="1943100" cy="3905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奨学金貸与</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393</v>
      </c>
      <c r="AP2" s="172"/>
      <c r="AQ2" s="172"/>
      <c r="AR2" s="72" t="str">
        <f>IF(OR(AO2="　",AO2=""),"","-")</f>
        <v>-</v>
      </c>
      <c r="AS2" s="173">
        <v>5</v>
      </c>
      <c r="AT2" s="173"/>
      <c r="AU2" s="173"/>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475</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482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394</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464</v>
      </c>
      <c r="AF5" s="690"/>
      <c r="AG5" s="690"/>
      <c r="AH5" s="690"/>
      <c r="AI5" s="690"/>
      <c r="AJ5" s="690"/>
      <c r="AK5" s="690"/>
      <c r="AL5" s="690"/>
      <c r="AM5" s="690"/>
      <c r="AN5" s="690"/>
      <c r="AO5" s="690"/>
      <c r="AP5" s="691"/>
      <c r="AQ5" s="692" t="s">
        <v>466</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469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474</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9" t="s">
        <v>343</v>
      </c>
      <c r="B8" s="800"/>
      <c r="C8" s="800"/>
      <c r="D8" s="800"/>
      <c r="E8" s="800"/>
      <c r="F8" s="801"/>
      <c r="G8" s="179" t="str">
        <f>'入力規則等'!A26</f>
        <v>沖縄振興、地方創生</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476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484</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t="s">
        <v>467</v>
      </c>
      <c r="Q13" s="169"/>
      <c r="R13" s="169"/>
      <c r="S13" s="169"/>
      <c r="T13" s="169"/>
      <c r="U13" s="169"/>
      <c r="V13" s="170"/>
      <c r="W13" s="165" t="s">
        <v>467</v>
      </c>
      <c r="X13" s="166"/>
      <c r="Y13" s="166"/>
      <c r="Z13" s="166"/>
      <c r="AA13" s="166"/>
      <c r="AB13" s="166"/>
      <c r="AC13" s="167"/>
      <c r="AD13" s="165" t="s">
        <v>467</v>
      </c>
      <c r="AE13" s="166"/>
      <c r="AF13" s="166"/>
      <c r="AG13" s="166"/>
      <c r="AH13" s="166"/>
      <c r="AI13" s="166"/>
      <c r="AJ13" s="167"/>
      <c r="AK13" s="165">
        <v>0</v>
      </c>
      <c r="AL13" s="166"/>
      <c r="AM13" s="166"/>
      <c r="AN13" s="166"/>
      <c r="AO13" s="166"/>
      <c r="AP13" s="166"/>
      <c r="AQ13" s="167"/>
      <c r="AR13" s="165">
        <v>350</v>
      </c>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t="s">
        <v>467</v>
      </c>
      <c r="Q14" s="169"/>
      <c r="R14" s="169"/>
      <c r="S14" s="169"/>
      <c r="T14" s="169"/>
      <c r="U14" s="169"/>
      <c r="V14" s="170"/>
      <c r="W14" s="168" t="s">
        <v>467</v>
      </c>
      <c r="X14" s="169"/>
      <c r="Y14" s="169"/>
      <c r="Z14" s="169"/>
      <c r="AA14" s="169"/>
      <c r="AB14" s="169"/>
      <c r="AC14" s="170"/>
      <c r="AD14" s="168" t="s">
        <v>467</v>
      </c>
      <c r="AE14" s="169"/>
      <c r="AF14" s="169"/>
      <c r="AG14" s="169"/>
      <c r="AH14" s="169"/>
      <c r="AI14" s="169"/>
      <c r="AJ14" s="170"/>
      <c r="AK14" s="168" t="s">
        <v>467</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467</v>
      </c>
      <c r="Q15" s="169"/>
      <c r="R15" s="169"/>
      <c r="S15" s="169"/>
      <c r="T15" s="169"/>
      <c r="U15" s="169"/>
      <c r="V15" s="170"/>
      <c r="W15" s="168" t="s">
        <v>467</v>
      </c>
      <c r="X15" s="169"/>
      <c r="Y15" s="169"/>
      <c r="Z15" s="169"/>
      <c r="AA15" s="169"/>
      <c r="AB15" s="169"/>
      <c r="AC15" s="170"/>
      <c r="AD15" s="168" t="s">
        <v>467</v>
      </c>
      <c r="AE15" s="169"/>
      <c r="AF15" s="169"/>
      <c r="AG15" s="169"/>
      <c r="AH15" s="169"/>
      <c r="AI15" s="169"/>
      <c r="AJ15" s="170"/>
      <c r="AK15" s="168" t="s">
        <v>467</v>
      </c>
      <c r="AL15" s="169"/>
      <c r="AM15" s="169"/>
      <c r="AN15" s="169"/>
      <c r="AO15" s="169"/>
      <c r="AP15" s="169"/>
      <c r="AQ15" s="170"/>
      <c r="AR15" s="168">
        <v>0</v>
      </c>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467</v>
      </c>
      <c r="Q16" s="169"/>
      <c r="R16" s="169"/>
      <c r="S16" s="169"/>
      <c r="T16" s="169"/>
      <c r="U16" s="169"/>
      <c r="V16" s="170"/>
      <c r="W16" s="168" t="s">
        <v>467</v>
      </c>
      <c r="X16" s="169"/>
      <c r="Y16" s="169"/>
      <c r="Z16" s="169"/>
      <c r="AA16" s="169"/>
      <c r="AB16" s="169"/>
      <c r="AC16" s="170"/>
      <c r="AD16" s="168" t="s">
        <v>467</v>
      </c>
      <c r="AE16" s="169"/>
      <c r="AF16" s="169"/>
      <c r="AG16" s="169"/>
      <c r="AH16" s="169"/>
      <c r="AI16" s="169"/>
      <c r="AJ16" s="170"/>
      <c r="AK16" s="168" t="s">
        <v>467</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467</v>
      </c>
      <c r="Q17" s="169"/>
      <c r="R17" s="169"/>
      <c r="S17" s="169"/>
      <c r="T17" s="169"/>
      <c r="U17" s="169"/>
      <c r="V17" s="170"/>
      <c r="W17" s="168" t="s">
        <v>467</v>
      </c>
      <c r="X17" s="169"/>
      <c r="Y17" s="169"/>
      <c r="Z17" s="169"/>
      <c r="AA17" s="169"/>
      <c r="AB17" s="169"/>
      <c r="AC17" s="170"/>
      <c r="AD17" s="168" t="s">
        <v>467</v>
      </c>
      <c r="AE17" s="169"/>
      <c r="AF17" s="169"/>
      <c r="AG17" s="169"/>
      <c r="AH17" s="169"/>
      <c r="AI17" s="169"/>
      <c r="AJ17" s="170"/>
      <c r="AK17" s="168" t="s">
        <v>467</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0</v>
      </c>
      <c r="AL18" s="190"/>
      <c r="AM18" s="190"/>
      <c r="AN18" s="190"/>
      <c r="AO18" s="190"/>
      <c r="AP18" s="190"/>
      <c r="AQ18" s="191"/>
      <c r="AR18" s="189">
        <f>SUM(AR13:AX17)</f>
        <v>350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IF(P18=0,"-",SUM(P19)/P18)</f>
        <v>-</v>
      </c>
      <c r="Q20" s="495"/>
      <c r="R20" s="495"/>
      <c r="S20" s="495"/>
      <c r="T20" s="495"/>
      <c r="U20" s="495"/>
      <c r="V20" s="495"/>
      <c r="W20" s="495" t="str">
        <f>IF(W18=0,"-",SUM(W19)/W18)</f>
        <v>-</v>
      </c>
      <c r="X20" s="495"/>
      <c r="Y20" s="495"/>
      <c r="Z20" s="495"/>
      <c r="AA20" s="495"/>
      <c r="AB20" s="495"/>
      <c r="AC20" s="495"/>
      <c r="AD20" s="495" t="str">
        <f>IF(AD18=0,"-",SUM(AD19)/AD18)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4" t="s">
        <v>428</v>
      </c>
      <c r="H21" s="885"/>
      <c r="I21" s="885"/>
      <c r="J21" s="885"/>
      <c r="K21" s="885"/>
      <c r="L21" s="885"/>
      <c r="M21" s="885"/>
      <c r="N21" s="885"/>
      <c r="O21" s="885"/>
      <c r="P21" s="495" t="str">
        <f>IF(P19=0,"-",SUM(P19)/SUM(P13,P14))</f>
        <v>-</v>
      </c>
      <c r="Q21" s="495"/>
      <c r="R21" s="495"/>
      <c r="S21" s="495"/>
      <c r="T21" s="495"/>
      <c r="U21" s="495"/>
      <c r="V21" s="495"/>
      <c r="W21" s="495" t="str">
        <f>IF(W19=0,"-",SUM(W19)/SUM(W13,W14))</f>
        <v>-</v>
      </c>
      <c r="X21" s="495"/>
      <c r="Y21" s="495"/>
      <c r="Z21" s="495"/>
      <c r="AA21" s="495"/>
      <c r="AB21" s="495"/>
      <c r="AC21" s="495"/>
      <c r="AD21" s="495" t="str">
        <f>IF(AD19=0,"-",SUM(AD19)/SUM(AD13,AD14))</f>
        <v>-</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481</v>
      </c>
      <c r="H23" s="134"/>
      <c r="I23" s="134"/>
      <c r="J23" s="134"/>
      <c r="K23" s="134"/>
      <c r="L23" s="134"/>
      <c r="M23" s="134"/>
      <c r="N23" s="134"/>
      <c r="O23" s="135"/>
      <c r="P23" s="165">
        <v>0</v>
      </c>
      <c r="Q23" s="166"/>
      <c r="R23" s="166"/>
      <c r="S23" s="166"/>
      <c r="T23" s="166"/>
      <c r="U23" s="166"/>
      <c r="V23" s="167"/>
      <c r="W23" s="165">
        <v>350</v>
      </c>
      <c r="X23" s="166"/>
      <c r="Y23" s="166"/>
      <c r="Z23" s="166"/>
      <c r="AA23" s="166"/>
      <c r="AB23" s="166"/>
      <c r="AC23" s="167"/>
      <c r="AD23" s="156" t="s">
        <v>487</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0</v>
      </c>
      <c r="Q29" s="193"/>
      <c r="R29" s="193"/>
      <c r="S29" s="193"/>
      <c r="T29" s="193"/>
      <c r="U29" s="193"/>
      <c r="V29" s="194"/>
      <c r="W29" s="192">
        <f>AR13</f>
        <v>350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477</v>
      </c>
      <c r="AR31" s="184"/>
      <c r="AS31" s="118" t="s">
        <v>309</v>
      </c>
      <c r="AT31" s="119"/>
      <c r="AU31" s="251">
        <v>33</v>
      </c>
      <c r="AV31" s="251"/>
      <c r="AW31" s="354" t="s">
        <v>297</v>
      </c>
      <c r="AX31" s="355"/>
    </row>
    <row r="32" spans="1:50" ht="35.25" customHeight="1">
      <c r="A32" s="522"/>
      <c r="B32" s="520"/>
      <c r="C32" s="520"/>
      <c r="D32" s="520"/>
      <c r="E32" s="520"/>
      <c r="F32" s="521"/>
      <c r="G32" s="496" t="s">
        <v>479</v>
      </c>
      <c r="H32" s="497"/>
      <c r="I32" s="497"/>
      <c r="J32" s="497"/>
      <c r="K32" s="497"/>
      <c r="L32" s="497"/>
      <c r="M32" s="497"/>
      <c r="N32" s="497"/>
      <c r="O32" s="498"/>
      <c r="P32" s="107" t="s">
        <v>483</v>
      </c>
      <c r="Q32" s="107"/>
      <c r="R32" s="107"/>
      <c r="S32" s="107"/>
      <c r="T32" s="107"/>
      <c r="U32" s="107"/>
      <c r="V32" s="107"/>
      <c r="W32" s="107"/>
      <c r="X32" s="198"/>
      <c r="Y32" s="321" t="s">
        <v>13</v>
      </c>
      <c r="Z32" s="505"/>
      <c r="AA32" s="506"/>
      <c r="AB32" s="507" t="s">
        <v>468</v>
      </c>
      <c r="AC32" s="507"/>
      <c r="AD32" s="507"/>
      <c r="AE32" s="334" t="s">
        <v>470</v>
      </c>
      <c r="AF32" s="335"/>
      <c r="AG32" s="335"/>
      <c r="AH32" s="335"/>
      <c r="AI32" s="334" t="s">
        <v>470</v>
      </c>
      <c r="AJ32" s="335"/>
      <c r="AK32" s="335"/>
      <c r="AL32" s="335"/>
      <c r="AM32" s="334" t="s">
        <v>470</v>
      </c>
      <c r="AN32" s="335"/>
      <c r="AO32" s="335"/>
      <c r="AP32" s="335"/>
      <c r="AQ32" s="175" t="s">
        <v>477</v>
      </c>
      <c r="AR32" s="176"/>
      <c r="AS32" s="176"/>
      <c r="AT32" s="177"/>
      <c r="AU32" s="335"/>
      <c r="AV32" s="335"/>
      <c r="AW32" s="335"/>
      <c r="AX32" s="351"/>
    </row>
    <row r="33" spans="1:50" ht="35.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468</v>
      </c>
      <c r="AC33" s="477"/>
      <c r="AD33" s="477"/>
      <c r="AE33" s="334" t="s">
        <v>470</v>
      </c>
      <c r="AF33" s="335"/>
      <c r="AG33" s="335"/>
      <c r="AH33" s="335"/>
      <c r="AI33" s="334" t="s">
        <v>470</v>
      </c>
      <c r="AJ33" s="335"/>
      <c r="AK33" s="335"/>
      <c r="AL33" s="335"/>
      <c r="AM33" s="334" t="s">
        <v>470</v>
      </c>
      <c r="AN33" s="335"/>
      <c r="AO33" s="335"/>
      <c r="AP33" s="335"/>
      <c r="AQ33" s="175" t="s">
        <v>477</v>
      </c>
      <c r="AR33" s="176"/>
      <c r="AS33" s="176"/>
      <c r="AT33" s="177"/>
      <c r="AU33" s="335">
        <v>300</v>
      </c>
      <c r="AV33" s="335"/>
      <c r="AW33" s="335"/>
      <c r="AX33" s="351"/>
    </row>
    <row r="34" spans="1:50" ht="35.25" customHeight="1" thickBo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c r="AF34" s="335"/>
      <c r="AG34" s="335"/>
      <c r="AH34" s="335"/>
      <c r="AI34" s="334"/>
      <c r="AJ34" s="335"/>
      <c r="AK34" s="335"/>
      <c r="AL34" s="335"/>
      <c r="AM34" s="334"/>
      <c r="AN34" s="335"/>
      <c r="AO34" s="335"/>
      <c r="AP34" s="335"/>
      <c r="AQ34" s="175"/>
      <c r="AR34" s="176"/>
      <c r="AS34" s="176"/>
      <c r="AT34" s="177"/>
      <c r="AU34" s="335"/>
      <c r="AV34" s="335"/>
      <c r="AW34" s="335"/>
      <c r="AX34" s="351"/>
    </row>
    <row r="35" spans="1:50" ht="23.25" customHeight="1" hidden="1">
      <c r="A35" s="858" t="s">
        <v>456</v>
      </c>
      <c r="B35" s="859"/>
      <c r="C35" s="859"/>
      <c r="D35" s="859"/>
      <c r="E35" s="859"/>
      <c r="F35" s="860"/>
      <c r="G35" s="864"/>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hidden="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hidden="1">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hidden="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t="s">
        <v>477</v>
      </c>
      <c r="AR38" s="184"/>
      <c r="AS38" s="118" t="s">
        <v>309</v>
      </c>
      <c r="AT38" s="119"/>
      <c r="AU38" s="251">
        <v>33</v>
      </c>
      <c r="AV38" s="251"/>
      <c r="AW38" s="354" t="s">
        <v>297</v>
      </c>
      <c r="AX38" s="355"/>
    </row>
    <row r="39" spans="1:50" ht="32.25" customHeight="1" hidden="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t="s">
        <v>298</v>
      </c>
      <c r="AC39" s="507"/>
      <c r="AD39" s="507"/>
      <c r="AE39" s="334" t="s">
        <v>470</v>
      </c>
      <c r="AF39" s="335"/>
      <c r="AG39" s="335"/>
      <c r="AH39" s="335"/>
      <c r="AI39" s="334" t="s">
        <v>470</v>
      </c>
      <c r="AJ39" s="335"/>
      <c r="AK39" s="335"/>
      <c r="AL39" s="335"/>
      <c r="AM39" s="334" t="s">
        <v>470</v>
      </c>
      <c r="AN39" s="335"/>
      <c r="AO39" s="335"/>
      <c r="AP39" s="335"/>
      <c r="AQ39" s="175" t="s">
        <v>477</v>
      </c>
      <c r="AR39" s="176"/>
      <c r="AS39" s="176"/>
      <c r="AT39" s="177"/>
      <c r="AU39" s="335"/>
      <c r="AV39" s="335"/>
      <c r="AW39" s="335"/>
      <c r="AX39" s="351"/>
    </row>
    <row r="40" spans="1:50" ht="32.25" customHeight="1" hidden="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298</v>
      </c>
      <c r="AC40" s="477"/>
      <c r="AD40" s="477"/>
      <c r="AE40" s="334" t="s">
        <v>470</v>
      </c>
      <c r="AF40" s="335"/>
      <c r="AG40" s="335"/>
      <c r="AH40" s="335"/>
      <c r="AI40" s="334" t="s">
        <v>470</v>
      </c>
      <c r="AJ40" s="335"/>
      <c r="AK40" s="335"/>
      <c r="AL40" s="335"/>
      <c r="AM40" s="334" t="s">
        <v>470</v>
      </c>
      <c r="AN40" s="335"/>
      <c r="AO40" s="335"/>
      <c r="AP40" s="335"/>
      <c r="AQ40" s="175" t="s">
        <v>477</v>
      </c>
      <c r="AR40" s="176"/>
      <c r="AS40" s="176"/>
      <c r="AT40" s="177"/>
      <c r="AU40" s="335">
        <v>90</v>
      </c>
      <c r="AV40" s="335"/>
      <c r="AW40" s="335"/>
      <c r="AX40" s="351"/>
    </row>
    <row r="41" spans="1:50" ht="32.25" customHeight="1" hidden="1" thickBot="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8" t="s">
        <v>456</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hidden="1" thickBot="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hidden="1">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8" t="s">
        <v>456</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hidden="1">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8" t="s">
        <v>456</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hidden="1">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8" t="s">
        <v>456</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customHeight="1" hidden="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hidden="1">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customHeight="1" hidden="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customHeight="1" hidden="1">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446</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446</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447</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customHeight="1" hidden="1">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445</v>
      </c>
      <c r="X70" s="967"/>
      <c r="Y70" s="959" t="s">
        <v>13</v>
      </c>
      <c r="Z70" s="959"/>
      <c r="AA70" s="960"/>
      <c r="AB70" s="961" t="s">
        <v>446</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446</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447</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customHeight="1" hidden="1">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2" t="s">
        <v>459</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hidden="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customHeight="1" hidden="1">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50" ht="22.5" customHeight="1" hidden="1">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hidden="1">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hidden="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5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50" ht="23.25" customHeight="1">
      <c r="A101" s="456"/>
      <c r="B101" s="457"/>
      <c r="C101" s="457"/>
      <c r="D101" s="457"/>
      <c r="E101" s="457"/>
      <c r="F101" s="458"/>
      <c r="G101" s="107" t="s">
        <v>478</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468</v>
      </c>
      <c r="AC101" s="507"/>
      <c r="AD101" s="507"/>
      <c r="AE101" s="334" t="s">
        <v>467</v>
      </c>
      <c r="AF101" s="335"/>
      <c r="AG101" s="335"/>
      <c r="AH101" s="336"/>
      <c r="AI101" s="334" t="s">
        <v>467</v>
      </c>
      <c r="AJ101" s="335"/>
      <c r="AK101" s="335"/>
      <c r="AL101" s="336"/>
      <c r="AM101" s="334" t="s">
        <v>467</v>
      </c>
      <c r="AN101" s="335"/>
      <c r="AO101" s="335"/>
      <c r="AP101" s="336"/>
      <c r="AQ101" s="334" t="s">
        <v>467</v>
      </c>
      <c r="AR101" s="335"/>
      <c r="AS101" s="335"/>
      <c r="AT101" s="336"/>
      <c r="AU101" s="334"/>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468</v>
      </c>
      <c r="AC102" s="507"/>
      <c r="AD102" s="507"/>
      <c r="AE102" s="311" t="s">
        <v>467</v>
      </c>
      <c r="AF102" s="311"/>
      <c r="AG102" s="311"/>
      <c r="AH102" s="311"/>
      <c r="AI102" s="311" t="s">
        <v>467</v>
      </c>
      <c r="AJ102" s="311"/>
      <c r="AK102" s="311"/>
      <c r="AL102" s="311"/>
      <c r="AM102" s="311" t="s">
        <v>467</v>
      </c>
      <c r="AN102" s="311"/>
      <c r="AO102" s="311"/>
      <c r="AP102" s="311"/>
      <c r="AQ102" s="855" t="s">
        <v>467</v>
      </c>
      <c r="AR102" s="856"/>
      <c r="AS102" s="856"/>
      <c r="AT102" s="857"/>
      <c r="AU102" s="855">
        <v>300</v>
      </c>
      <c r="AV102" s="856"/>
      <c r="AW102" s="856"/>
      <c r="AX102" s="857"/>
    </row>
    <row r="103" spans="1:50" ht="31.5" customHeight="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50" ht="23.25" customHeight="1">
      <c r="A104" s="456"/>
      <c r="B104" s="457"/>
      <c r="C104" s="457"/>
      <c r="D104" s="457"/>
      <c r="E104" s="457"/>
      <c r="F104" s="458"/>
      <c r="G104" s="107" t="s">
        <v>480</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468</v>
      </c>
      <c r="AC104" s="442"/>
      <c r="AD104" s="443"/>
      <c r="AE104" s="311" t="s">
        <v>467</v>
      </c>
      <c r="AF104" s="311"/>
      <c r="AG104" s="311"/>
      <c r="AH104" s="311"/>
      <c r="AI104" s="311" t="s">
        <v>467</v>
      </c>
      <c r="AJ104" s="311"/>
      <c r="AK104" s="311"/>
      <c r="AL104" s="311"/>
      <c r="AM104" s="311" t="s">
        <v>467</v>
      </c>
      <c r="AN104" s="311"/>
      <c r="AO104" s="311"/>
      <c r="AP104" s="311"/>
      <c r="AQ104" s="334" t="s">
        <v>467</v>
      </c>
      <c r="AR104" s="335"/>
      <c r="AS104" s="335"/>
      <c r="AT104" s="336"/>
      <c r="AU104" s="334"/>
      <c r="AV104" s="335"/>
      <c r="AW104" s="335"/>
      <c r="AX104" s="336"/>
    </row>
    <row r="105" spans="1:50" ht="23.25" customHeight="1" thickBo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468</v>
      </c>
      <c r="AC105" s="309"/>
      <c r="AD105" s="310"/>
      <c r="AE105" s="311" t="s">
        <v>467</v>
      </c>
      <c r="AF105" s="311"/>
      <c r="AG105" s="311"/>
      <c r="AH105" s="311"/>
      <c r="AI105" s="311" t="s">
        <v>467</v>
      </c>
      <c r="AJ105" s="311"/>
      <c r="AK105" s="311"/>
      <c r="AL105" s="311"/>
      <c r="AM105" s="311" t="s">
        <v>467</v>
      </c>
      <c r="AN105" s="311"/>
      <c r="AO105" s="311"/>
      <c r="AP105" s="311"/>
      <c r="AQ105" s="334" t="s">
        <v>467</v>
      </c>
      <c r="AR105" s="335"/>
      <c r="AS105" s="335"/>
      <c r="AT105" s="336"/>
      <c r="AU105" s="855">
        <v>100</v>
      </c>
      <c r="AV105" s="856"/>
      <c r="AW105" s="856"/>
      <c r="AX105" s="857"/>
    </row>
    <row r="106" spans="1:50" ht="31.5" customHeight="1" hidden="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50" ht="23.25" customHeight="1"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50" ht="31.5" customHeight="1" hidden="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50" ht="31.5" customHeight="1" hidden="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hidden="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hidden="1">
      <c r="A116" s="257"/>
      <c r="B116" s="258"/>
      <c r="C116" s="258"/>
      <c r="D116" s="258"/>
      <c r="E116" s="258"/>
      <c r="F116" s="259"/>
      <c r="G116" s="287"/>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c r="AC116" s="266"/>
      <c r="AD116" s="267"/>
      <c r="AE116" s="311"/>
      <c r="AF116" s="311"/>
      <c r="AG116" s="311"/>
      <c r="AH116" s="311"/>
      <c r="AI116" s="311"/>
      <c r="AJ116" s="311"/>
      <c r="AK116" s="311"/>
      <c r="AL116" s="311"/>
      <c r="AM116" s="311"/>
      <c r="AN116" s="311"/>
      <c r="AO116" s="311"/>
      <c r="AP116" s="311"/>
      <c r="AQ116" s="334"/>
      <c r="AR116" s="335"/>
      <c r="AS116" s="335"/>
      <c r="AT116" s="335"/>
      <c r="AU116" s="335"/>
      <c r="AV116" s="335"/>
      <c r="AW116" s="335"/>
      <c r="AX116" s="351"/>
    </row>
    <row r="117" spans="1:50" ht="46.5" customHeight="1" hidden="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271"/>
      <c r="AF117" s="271"/>
      <c r="AG117" s="271"/>
      <c r="AH117" s="271"/>
      <c r="AI117" s="271"/>
      <c r="AJ117" s="271"/>
      <c r="AK117" s="271"/>
      <c r="AL117" s="271"/>
      <c r="AM117" s="271"/>
      <c r="AN117" s="271"/>
      <c r="AO117" s="271"/>
      <c r="AP117" s="271"/>
      <c r="AQ117" s="271"/>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87" t="s">
        <v>323</v>
      </c>
      <c r="B130" s="985"/>
      <c r="C130" s="984" t="s">
        <v>320</v>
      </c>
      <c r="D130" s="985"/>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88"/>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88"/>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hidden="1">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88"/>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customHeight="1" hidden="1">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customHeight="1" hidden="1">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customHeight="1" hidden="1">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customHeight="1" hidden="1">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8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8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50.25"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465</v>
      </c>
      <c r="AE702" s="852"/>
      <c r="AF702" s="852"/>
      <c r="AG702" s="841" t="s">
        <v>471</v>
      </c>
      <c r="AH702" s="842"/>
      <c r="AI702" s="842"/>
      <c r="AJ702" s="842"/>
      <c r="AK702" s="842"/>
      <c r="AL702" s="842"/>
      <c r="AM702" s="842"/>
      <c r="AN702" s="842"/>
      <c r="AO702" s="842"/>
      <c r="AP702" s="842"/>
      <c r="AQ702" s="842"/>
      <c r="AR702" s="842"/>
      <c r="AS702" s="842"/>
      <c r="AT702" s="842"/>
      <c r="AU702" s="842"/>
      <c r="AV702" s="842"/>
      <c r="AW702" s="842"/>
      <c r="AX702" s="843"/>
    </row>
    <row r="703" spans="1:50" ht="48.7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465</v>
      </c>
      <c r="AE703" s="101"/>
      <c r="AF703" s="101"/>
      <c r="AG703" s="642" t="s">
        <v>472</v>
      </c>
      <c r="AH703" s="643"/>
      <c r="AI703" s="643"/>
      <c r="AJ703" s="643"/>
      <c r="AK703" s="643"/>
      <c r="AL703" s="643"/>
      <c r="AM703" s="643"/>
      <c r="AN703" s="643"/>
      <c r="AO703" s="643"/>
      <c r="AP703" s="643"/>
      <c r="AQ703" s="643"/>
      <c r="AR703" s="643"/>
      <c r="AS703" s="643"/>
      <c r="AT703" s="643"/>
      <c r="AU703" s="643"/>
      <c r="AV703" s="643"/>
      <c r="AW703" s="643"/>
      <c r="AX703" s="644"/>
    </row>
    <row r="704" spans="1:50" ht="59.2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465</v>
      </c>
      <c r="AE704" s="554"/>
      <c r="AF704" s="554"/>
      <c r="AG704" s="408" t="s">
        <v>473</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c r="AE705" s="706"/>
      <c r="AF705" s="706"/>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c r="AE709" s="101"/>
      <c r="AF709" s="101"/>
      <c r="AG709" s="642"/>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c r="AE711" s="101"/>
      <c r="AF711" s="101"/>
      <c r="AG711" s="642"/>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c r="AE714" s="564"/>
      <c r="AF714" s="565"/>
      <c r="AG714" s="668"/>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c r="AE715" s="657"/>
      <c r="AF715" s="658"/>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c r="AE717" s="101"/>
      <c r="AF717" s="101"/>
      <c r="AG717" s="642"/>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8"/>
      <c r="D721" s="879"/>
      <c r="E721" s="879"/>
      <c r="F721" s="880"/>
      <c r="G721" s="900"/>
      <c r="H721" s="901"/>
      <c r="I721" s="78">
        <f>IF(OR(G721="　",G721=""),"","-")</f>
      </c>
      <c r="J721" s="877"/>
      <c r="K721" s="877"/>
      <c r="L721" s="78">
        <f>IF(M721="","","-")</f>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78"/>
      <c r="D722" s="879"/>
      <c r="E722" s="879"/>
      <c r="F722" s="880"/>
      <c r="G722" s="900"/>
      <c r="H722" s="901"/>
      <c r="I722" s="78">
        <f>IF(OR(G722="　",G722=""),"","-")</f>
      </c>
      <c r="J722" s="877"/>
      <c r="K722" s="877"/>
      <c r="L722" s="78">
        <f>IF(M722="","","-")</f>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hidden="1">
      <c r="A723" s="628"/>
      <c r="B723" s="629"/>
      <c r="C723" s="878"/>
      <c r="D723" s="879"/>
      <c r="E723" s="879"/>
      <c r="F723" s="880"/>
      <c r="G723" s="900"/>
      <c r="H723" s="901"/>
      <c r="I723" s="78">
        <f>IF(OR(G723="　",G723=""),"","-")</f>
      </c>
      <c r="J723" s="877"/>
      <c r="K723" s="877"/>
      <c r="L723" s="78">
        <f>IF(M723="","","-")</f>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78"/>
      <c r="D724" s="879"/>
      <c r="E724" s="879"/>
      <c r="F724" s="880"/>
      <c r="G724" s="900"/>
      <c r="H724" s="901"/>
      <c r="I724" s="78">
        <f>IF(OR(G724="　",G724=""),"","-")</f>
      </c>
      <c r="J724" s="877"/>
      <c r="K724" s="877"/>
      <c r="L724" s="78">
        <f>IF(M724="","","-")</f>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0"/>
      <c r="B725" s="631"/>
      <c r="C725" s="881"/>
      <c r="D725" s="882"/>
      <c r="E725" s="882"/>
      <c r="F725" s="883"/>
      <c r="G725" s="915"/>
      <c r="H725" s="916"/>
      <c r="I725" s="80">
        <f>IF(OR(G725="　",G725=""),"","-")</f>
      </c>
      <c r="J725" s="917"/>
      <c r="K725" s="917"/>
      <c r="L725" s="80">
        <f>IF(M725="","","-")</f>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80"/>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6"/>
      <c r="B727" s="597"/>
      <c r="C727" s="775" t="s">
        <v>57</v>
      </c>
      <c r="D727" s="776"/>
      <c r="E727" s="776"/>
      <c r="F727" s="777"/>
      <c r="G727" s="778"/>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09" t="s">
        <v>486</v>
      </c>
      <c r="H737" s="910"/>
      <c r="I737" s="910"/>
      <c r="J737" s="910"/>
      <c r="K737" s="910"/>
      <c r="L737" s="910"/>
      <c r="M737" s="910"/>
      <c r="N737" s="910"/>
      <c r="O737" s="910"/>
      <c r="P737" s="911"/>
      <c r="Q737" s="599" t="s">
        <v>312</v>
      </c>
      <c r="R737" s="599"/>
      <c r="S737" s="599"/>
      <c r="T737" s="599"/>
      <c r="U737" s="599"/>
      <c r="V737" s="599"/>
      <c r="W737" s="909" t="s">
        <v>486</v>
      </c>
      <c r="X737" s="910"/>
      <c r="Y737" s="910"/>
      <c r="Z737" s="910"/>
      <c r="AA737" s="910"/>
      <c r="AB737" s="910"/>
      <c r="AC737" s="910"/>
      <c r="AD737" s="910"/>
      <c r="AE737" s="910"/>
      <c r="AF737" s="911"/>
      <c r="AG737" s="599" t="s">
        <v>313</v>
      </c>
      <c r="AH737" s="599"/>
      <c r="AI737" s="599"/>
      <c r="AJ737" s="599"/>
      <c r="AK737" s="599"/>
      <c r="AL737" s="599"/>
      <c r="AM737" s="909" t="s">
        <v>486</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t="s">
        <v>486</v>
      </c>
      <c r="H738" s="910"/>
      <c r="I738" s="910"/>
      <c r="J738" s="910"/>
      <c r="K738" s="910"/>
      <c r="L738" s="910"/>
      <c r="M738" s="910"/>
      <c r="N738" s="910"/>
      <c r="O738" s="910"/>
      <c r="P738" s="910"/>
      <c r="Q738" s="599" t="s">
        <v>315</v>
      </c>
      <c r="R738" s="599"/>
      <c r="S738" s="599"/>
      <c r="T738" s="599"/>
      <c r="U738" s="599"/>
      <c r="V738" s="599"/>
      <c r="W738" s="909" t="s">
        <v>486</v>
      </c>
      <c r="X738" s="910"/>
      <c r="Y738" s="910"/>
      <c r="Z738" s="910"/>
      <c r="AA738" s="910"/>
      <c r="AB738" s="910"/>
      <c r="AC738" s="910"/>
      <c r="AD738" s="910"/>
      <c r="AE738" s="910"/>
      <c r="AF738" s="911"/>
      <c r="AG738" s="887" t="s">
        <v>316</v>
      </c>
      <c r="AH738" s="887"/>
      <c r="AI738" s="887"/>
      <c r="AJ738" s="887"/>
      <c r="AK738" s="887"/>
      <c r="AL738" s="887"/>
      <c r="AM738" s="909" t="s">
        <v>486</v>
      </c>
      <c r="AN738" s="910"/>
      <c r="AO738" s="910"/>
      <c r="AP738" s="910"/>
      <c r="AQ738" s="910"/>
      <c r="AR738" s="910"/>
      <c r="AS738" s="910"/>
      <c r="AT738" s="910"/>
      <c r="AU738" s="910"/>
      <c r="AV738" s="911"/>
      <c r="AW738" s="73"/>
      <c r="AX738" s="74"/>
    </row>
    <row r="739" spans="1:50" ht="24.75" customHeight="1" thickBot="1">
      <c r="A739" s="722" t="s">
        <v>413</v>
      </c>
      <c r="B739" s="723"/>
      <c r="C739" s="723"/>
      <c r="D739" s="723"/>
      <c r="E739" s="723"/>
      <c r="F739" s="723"/>
      <c r="G739" s="912" t="s">
        <v>485</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7.75" customHeight="1">
      <c r="A740" s="759" t="s">
        <v>460</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3.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3.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3.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3.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3.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3.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3.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3.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3.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3.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3.5"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3.5"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3.5"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3.5"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3.5"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3.5"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3.5"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3.5"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3.5"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3.5"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3.5"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3.5"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39" t="s">
        <v>462</v>
      </c>
      <c r="B779" s="740"/>
      <c r="C779" s="740"/>
      <c r="D779" s="740"/>
      <c r="E779" s="740"/>
      <c r="F779" s="741"/>
      <c r="G779" s="405" t="s">
        <v>438</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439</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hidden="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hidden="1">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hidden="1">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hidden="1">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hidden="1">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hidden="1">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hidden="1">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hidden="1">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hidden="1">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hidden="1">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hidden="1">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hidden="1" thickBot="1">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hidden="1">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hidden="1">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hidden="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hidden="1">
      <c r="A837" s="379">
        <v>1</v>
      </c>
      <c r="B837" s="379">
        <v>1</v>
      </c>
      <c r="C837" s="390"/>
      <c r="D837" s="390"/>
      <c r="E837" s="390"/>
      <c r="F837" s="390"/>
      <c r="G837" s="390"/>
      <c r="H837" s="390"/>
      <c r="I837" s="390"/>
      <c r="J837" s="391"/>
      <c r="K837" s="392"/>
      <c r="L837" s="392"/>
      <c r="M837" s="392"/>
      <c r="N837" s="392"/>
      <c r="O837" s="392"/>
      <c r="P837" s="294"/>
      <c r="Q837" s="294"/>
      <c r="R837" s="294"/>
      <c r="S837" s="294"/>
      <c r="T837" s="294"/>
      <c r="U837" s="294"/>
      <c r="V837" s="294"/>
      <c r="W837" s="294"/>
      <c r="X837" s="294"/>
      <c r="Y837" s="302"/>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hidden="1">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569" dxfId="1">
      <formula>IF(RIGHT(TEXT(P14,"0.#"),1)=".",FALSE,TRUE)</formula>
    </cfRule>
    <cfRule type="expression" priority="13570" dxfId="0">
      <formula>IF(RIGHT(TEXT(P14,"0.#"),1)=".",TRUE,FALSE)</formula>
    </cfRule>
  </conditionalFormatting>
  <conditionalFormatting sqref="AE32">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P15:AX15 P13:AX13 P16:AQ17">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E33">
    <cfRule type="expression" priority="13027" dxfId="1">
      <formula>IF(RIGHT(TEXT(AE33,"0.#"),1)=".",FALSE,TRUE)</formula>
    </cfRule>
    <cfRule type="expression" priority="13028" dxfId="0">
      <formula>IF(RIGHT(TEXT(AE33,"0.#"),1)=".",TRUE,FALSE)</formula>
    </cfRule>
  </conditionalFormatting>
  <conditionalFormatting sqref="AE34">
    <cfRule type="expression" priority="13025" dxfId="1">
      <formula>IF(RIGHT(TEXT(AE34,"0.#"),1)=".",FALSE,TRUE)</formula>
    </cfRule>
    <cfRule type="expression" priority="13026" dxfId="0">
      <formula>IF(RIGHT(TEXT(AE34,"0.#"),1)=".",TRUE,FALSE)</formula>
    </cfRule>
  </conditionalFormatting>
  <conditionalFormatting sqref="AI34">
    <cfRule type="expression" priority="13023" dxfId="1">
      <formula>IF(RIGHT(TEXT(AI34,"0.#"),1)=".",FALSE,TRUE)</formula>
    </cfRule>
    <cfRule type="expression" priority="13024" dxfId="0">
      <formula>IF(RIGHT(TEXT(AI34,"0.#"),1)=".",TRUE,FALSE)</formula>
    </cfRule>
  </conditionalFormatting>
  <conditionalFormatting sqref="AI33">
    <cfRule type="expression" priority="13021" dxfId="1">
      <formula>IF(RIGHT(TEXT(AI33,"0.#"),1)=".",FALSE,TRUE)</formula>
    </cfRule>
    <cfRule type="expression" priority="13022" dxfId="0">
      <formula>IF(RIGHT(TEXT(AI33,"0.#"),1)=".",TRUE,FALSE)</formula>
    </cfRule>
  </conditionalFormatting>
  <conditionalFormatting sqref="AI32">
    <cfRule type="expression" priority="13019" dxfId="1">
      <formula>IF(RIGHT(TEXT(AI32,"0.#"),1)=".",FALSE,TRUE)</formula>
    </cfRule>
    <cfRule type="expression" priority="13020" dxfId="0">
      <formula>IF(RIGHT(TEXT(AI32,"0.#"),1)=".",TRUE,FALSE)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cfRule type="expression" priority="13007" dxfId="1">
      <formula>IF(RIGHT(TEXT(AQ32,"0.#"),1)=".",FALSE,TRUE)</formula>
    </cfRule>
    <cfRule type="expression" priority="13008" dxfId="0">
      <formula>IF(RIGHT(TEXT(AQ32,"0.#"),1)=".",TRUE,FALSE)</formula>
    </cfRule>
  </conditionalFormatting>
  <conditionalFormatting sqref="AU32:AU34">
    <cfRule type="expression" priority="13005" dxfId="1">
      <formula>IF(RIGHT(TEXT(AU32,"0.#"),1)=".",FALSE,TRUE)</formula>
    </cfRule>
    <cfRule type="expression" priority="13006" dxfId="0">
      <formula>IF(RIGHT(TEXT(AU32,"0.#"),1)=".",TRUE,FALSE)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I101">
    <cfRule type="expression" priority="12789" dxfId="1">
      <formula>IF(RIGHT(TEXT(AI101,"0.#"),1)=".",FALSE,TRUE)</formula>
    </cfRule>
    <cfRule type="expression" priority="12790" dxfId="0">
      <formula>IF(RIGHT(TEXT(AI101,"0.#"),1)=".",TRUE,FALSE)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cfRule type="expression" priority="12785" dxfId="1">
      <formula>IF(RIGHT(TEXT(AE102,"0.#"),1)=".",FALSE,TRUE)</formula>
    </cfRule>
    <cfRule type="expression" priority="12786" dxfId="0">
      <formula>IF(RIGHT(TEXT(AE102,"0.#"),1)=".",TRUE,FALSE)</formula>
    </cfRule>
  </conditionalFormatting>
  <conditionalFormatting sqref="AI102">
    <cfRule type="expression" priority="12783" dxfId="1">
      <formula>IF(RIGHT(TEXT(AI102,"0.#"),1)=".",FALSE,TRUE)</formula>
    </cfRule>
    <cfRule type="expression" priority="12784" dxfId="0">
      <formula>IF(RIGHT(TEXT(AI102,"0.#"),1)=".",TRUE,FALSE)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E116 AQ116">
    <cfRule type="expression" priority="12721" dxfId="1">
      <formula>IF(RIGHT(TEXT(AE116,"0.#"),1)=".",FALSE,TRUE)</formula>
    </cfRule>
    <cfRule type="expression" priority="12722" dxfId="0">
      <formula>IF(RIGHT(TEXT(AE116,"0.#"),1)=".",TRUE,FALSE)</formula>
    </cfRule>
  </conditionalFormatting>
  <conditionalFormatting sqref="AI116">
    <cfRule type="expression" priority="12719" dxfId="1">
      <formula>IF(RIGHT(TEXT(AI116,"0.#"),1)=".",FALSE,TRUE)</formula>
    </cfRule>
    <cfRule type="expression" priority="12720" dxfId="0">
      <formula>IF(RIGHT(TEXT(AI116,"0.#"),1)=".",TRUE,FALSE)</formula>
    </cfRule>
  </conditionalFormatting>
  <conditionalFormatting sqref="AM116">
    <cfRule type="expression" priority="12717" dxfId="1">
      <formula>IF(RIGHT(TEXT(AM116,"0.#"),1)=".",FALSE,TRUE)</formula>
    </cfRule>
    <cfRule type="expression" priority="12718" dxfId="0">
      <formula>IF(RIGHT(TEXT(AM116,"0.#"),1)=".",TRUE,FALSE)</formula>
    </cfRule>
  </conditionalFormatting>
  <conditionalFormatting sqref="AE117 AM117">
    <cfRule type="expression" priority="12715" dxfId="1">
      <formula>IF(RIGHT(TEXT(AE117,"0.#"),1)=".",FALSE,TRUE)</formula>
    </cfRule>
    <cfRule type="expression" priority="12716" dxfId="0">
      <formula>IF(RIGHT(TEXT(AE117,"0.#"),1)=".",TRUE,FALSE)</formula>
    </cfRule>
  </conditionalFormatting>
  <conditionalFormatting sqref="AI117">
    <cfRule type="expression" priority="12713" dxfId="1">
      <formula>IF(RIGHT(TEXT(AI117,"0.#"),1)=".",FALSE,TRUE)</formula>
    </cfRule>
    <cfRule type="expression" priority="12714" dxfId="0">
      <formula>IF(RIGHT(TEXT(AI117,"0.#"),1)=".",TRUE,FALSE)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41" max="255" man="1"/>
    <brk id="729"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t="s">
        <v>465</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450</v>
      </c>
      <c r="AI4" s="45" t="s">
        <v>436</v>
      </c>
      <c r="AK4" s="45" t="str">
        <f aca="true" t="shared" si="7" ref="AK4:AK49">CHAR(CODE(AK3)+1)</f>
        <v>C</v>
      </c>
      <c r="AM4" s="83"/>
      <c r="AN4" s="83"/>
      <c r="AP4" s="48" t="s">
        <v>450</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t="s">
        <v>465</v>
      </c>
      <c r="R6" s="13" t="str">
        <f t="shared" si="3"/>
        <v>交付</v>
      </c>
      <c r="S6" s="13" t="str">
        <f t="shared" si="4"/>
        <v>交付</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交付</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交付</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465</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2017-09-13T07:19:53Z</dcterms:created>
  <dcterms:modified xsi:type="dcterms:W3CDTF">2017-09-13T18:44:24Z</dcterms:modified>
  <cp:category/>
  <cp:version/>
  <cp:contentType/>
  <cp:contentStatus/>
</cp:coreProperties>
</file>